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arambewela_mahendranath_epa_gov/Documents/Profile/Documents/Analytical/ICP-OES/ICP-OES Data Reports/FY 2023-2024-ICP-OES- Data Reports/"/>
    </mc:Choice>
  </mc:AlternateContent>
  <xr:revisionPtr revIDLastSave="25" documentId="8_{DC893587-CE7D-4206-A2F0-15A3F98AD6DB}" xr6:coauthVersionLast="47" xr6:coauthVersionMax="47" xr10:uidLastSave="{495268B2-3BBA-45AD-9E3A-3754C4C3C8A8}"/>
  <bookViews>
    <workbookView xWindow="-38520" yWindow="-120" windowWidth="38640" windowHeight="16440" xr2:uid="{8905B156-9F8D-4F47-98C6-B7A890E54CF9}"/>
  </bookViews>
  <sheets>
    <sheet name="082724ICP_TO 178-459SampleData" sheetId="4" r:id="rId1"/>
    <sheet name="08272024ICP-OES_TO 178-459 Data" sheetId="3" r:id="rId2"/>
    <sheet name="08272024ICP-OES_TO 178-459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60" i="3" l="1"/>
  <c r="AE160" i="3"/>
  <c r="AD160" i="3"/>
  <c r="AC160" i="3"/>
  <c r="AB160" i="3"/>
  <c r="AA160" i="3"/>
  <c r="Z160" i="3"/>
  <c r="Y160" i="3"/>
  <c r="X160" i="3"/>
  <c r="W160" i="3"/>
  <c r="V160" i="3"/>
  <c r="U160" i="3"/>
  <c r="T160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AF158" i="3"/>
  <c r="AE158" i="3"/>
  <c r="AD158" i="3"/>
  <c r="AC158" i="3"/>
  <c r="AB158" i="3"/>
  <c r="AA158" i="3"/>
  <c r="Z158" i="3"/>
  <c r="Y158" i="3"/>
  <c r="X158" i="3"/>
  <c r="W158" i="3"/>
  <c r="V158" i="3"/>
  <c r="U158" i="3"/>
  <c r="T158" i="3"/>
  <c r="S158" i="3"/>
  <c r="R158" i="3"/>
  <c r="Q158" i="3"/>
  <c r="P158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AF156" i="3"/>
  <c r="AE156" i="3"/>
  <c r="AD156" i="3"/>
  <c r="AC156" i="3"/>
  <c r="AB156" i="3"/>
  <c r="AA156" i="3"/>
  <c r="Z156" i="3"/>
  <c r="Y156" i="3"/>
  <c r="X156" i="3"/>
  <c r="W156" i="3"/>
  <c r="V156" i="3"/>
  <c r="U156" i="3"/>
  <c r="T156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AF154" i="3"/>
  <c r="AE154" i="3"/>
  <c r="AD154" i="3"/>
  <c r="AC154" i="3"/>
  <c r="AB154" i="3"/>
  <c r="AA154" i="3"/>
  <c r="Z154" i="3"/>
  <c r="Y154" i="3"/>
  <c r="X154" i="3"/>
  <c r="W154" i="3"/>
  <c r="V154" i="3"/>
  <c r="U154" i="3"/>
  <c r="T154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AF150" i="3"/>
  <c r="AE150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AF145" i="3"/>
  <c r="AE145" i="3"/>
  <c r="AD145" i="3"/>
  <c r="AC145" i="3"/>
  <c r="AB145" i="3"/>
  <c r="AA145" i="3"/>
  <c r="Z145" i="3"/>
  <c r="Y145" i="3"/>
  <c r="X145" i="3"/>
  <c r="W145" i="3"/>
  <c r="V145" i="3"/>
  <c r="U145" i="3"/>
  <c r="T145" i="3"/>
  <c r="S145" i="3"/>
  <c r="R145" i="3"/>
  <c r="P145" i="3"/>
  <c r="O145" i="3"/>
  <c r="N145" i="3"/>
  <c r="M145" i="3"/>
  <c r="L145" i="3"/>
  <c r="K145" i="3"/>
  <c r="J145" i="3"/>
  <c r="I145" i="3"/>
  <c r="H145" i="3"/>
  <c r="G145" i="3"/>
  <c r="F145" i="3"/>
  <c r="E145" i="3"/>
  <c r="D145" i="3"/>
  <c r="AF142" i="3"/>
  <c r="AE142" i="3"/>
  <c r="AD142" i="3"/>
  <c r="AC142" i="3"/>
  <c r="AB142" i="3"/>
  <c r="AA142" i="3"/>
  <c r="Z142" i="3"/>
  <c r="Y142" i="3"/>
  <c r="X142" i="3"/>
  <c r="W142" i="3"/>
  <c r="V142" i="3"/>
  <c r="U142" i="3"/>
  <c r="T142" i="3"/>
  <c r="S142" i="3"/>
  <c r="R142" i="3"/>
  <c r="P142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AF139" i="3"/>
  <c r="AE139" i="3"/>
  <c r="AD139" i="3"/>
  <c r="AC139" i="3"/>
  <c r="AB139" i="3"/>
  <c r="AA139" i="3"/>
  <c r="Z139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G139" i="3"/>
  <c r="F139" i="3"/>
  <c r="E139" i="3"/>
  <c r="D139" i="3"/>
  <c r="AF136" i="3"/>
  <c r="AE136" i="3"/>
  <c r="AD136" i="3"/>
  <c r="AC136" i="3"/>
  <c r="AB136" i="3"/>
  <c r="AA136" i="3"/>
  <c r="Z136" i="3"/>
  <c r="Y136" i="3"/>
  <c r="X136" i="3"/>
  <c r="W136" i="3"/>
  <c r="V136" i="3"/>
  <c r="U136" i="3"/>
  <c r="T136" i="3"/>
  <c r="S136" i="3"/>
  <c r="R136" i="3"/>
  <c r="Q136" i="3"/>
  <c r="P136" i="3"/>
  <c r="O136" i="3"/>
  <c r="N136" i="3"/>
  <c r="M136" i="3"/>
  <c r="L136" i="3"/>
  <c r="K136" i="3"/>
  <c r="J136" i="3"/>
  <c r="I136" i="3"/>
  <c r="H136" i="3"/>
  <c r="G136" i="3"/>
  <c r="F136" i="3"/>
  <c r="E136" i="3"/>
  <c r="D136" i="3"/>
  <c r="AF131" i="3"/>
  <c r="AE131" i="3"/>
  <c r="AD131" i="3"/>
  <c r="AC131" i="3"/>
  <c r="AB131" i="3"/>
  <c r="AA131" i="3"/>
  <c r="Z131" i="3"/>
  <c r="Y131" i="3"/>
  <c r="X131" i="3"/>
  <c r="W131" i="3"/>
  <c r="V131" i="3"/>
  <c r="U131" i="3"/>
  <c r="T131" i="3"/>
  <c r="S131" i="3"/>
  <c r="R131" i="3"/>
  <c r="P131" i="3"/>
  <c r="O131" i="3"/>
  <c r="N131" i="3"/>
  <c r="M131" i="3"/>
  <c r="L131" i="3"/>
  <c r="K131" i="3"/>
  <c r="J131" i="3"/>
  <c r="I131" i="3"/>
  <c r="H131" i="3"/>
  <c r="G131" i="3"/>
  <c r="F131" i="3"/>
  <c r="E131" i="3"/>
  <c r="D131" i="3"/>
  <c r="AF127" i="3"/>
  <c r="AE127" i="3"/>
  <c r="AD127" i="3"/>
  <c r="AC127" i="3"/>
  <c r="AB127" i="3"/>
  <c r="AA127" i="3"/>
  <c r="Z127" i="3"/>
  <c r="Y127" i="3"/>
  <c r="X127" i="3"/>
  <c r="W127" i="3"/>
  <c r="V127" i="3"/>
  <c r="U127" i="3"/>
  <c r="T127" i="3"/>
  <c r="S127" i="3"/>
  <c r="R127" i="3"/>
  <c r="Q127" i="3"/>
  <c r="P127" i="3"/>
  <c r="O127" i="3"/>
  <c r="N127" i="3"/>
  <c r="M127" i="3"/>
  <c r="L127" i="3"/>
  <c r="K127" i="3"/>
  <c r="J127" i="3"/>
  <c r="I127" i="3"/>
  <c r="H127" i="3"/>
  <c r="G127" i="3"/>
  <c r="F127" i="3"/>
  <c r="E127" i="3"/>
  <c r="D127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F120" i="3"/>
  <c r="E120" i="3"/>
  <c r="D120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F116" i="3"/>
  <c r="E116" i="3"/>
  <c r="D116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AF101" i="3"/>
  <c r="AE101" i="3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AF95" i="3"/>
  <c r="AE95" i="3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P95" i="3"/>
  <c r="O95" i="3"/>
  <c r="N95" i="3"/>
  <c r="M95" i="3"/>
  <c r="L95" i="3"/>
  <c r="K95" i="3"/>
  <c r="J95" i="3"/>
  <c r="I95" i="3"/>
  <c r="H95" i="3"/>
  <c r="G95" i="3"/>
  <c r="F95" i="3"/>
  <c r="E95" i="3"/>
  <c r="D95" i="3"/>
  <c r="AF92" i="3"/>
  <c r="AE92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P92" i="3"/>
  <c r="O92" i="3"/>
  <c r="N92" i="3"/>
  <c r="M92" i="3"/>
  <c r="L92" i="3"/>
  <c r="K92" i="3"/>
  <c r="J92" i="3"/>
  <c r="I92" i="3"/>
  <c r="H92" i="3"/>
  <c r="G92" i="3"/>
  <c r="F92" i="3"/>
  <c r="E92" i="3"/>
  <c r="D92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F89" i="3"/>
  <c r="E89" i="3"/>
  <c r="D89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F84" i="3"/>
  <c r="E84" i="3"/>
  <c r="D84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D63" i="3"/>
  <c r="R59" i="3"/>
  <c r="J59" i="3"/>
  <c r="S57" i="3"/>
  <c r="O53" i="3"/>
  <c r="E49" i="3"/>
</calcChain>
</file>

<file path=xl/sharedStrings.xml><?xml version="1.0" encoding="utf-8"?>
<sst xmlns="http://schemas.openxmlformats.org/spreadsheetml/2006/main" count="1414" uniqueCount="300">
  <si>
    <t>Worksheet exported from: C:\Users\USEPA\Documents\Agilent\ICP Expert\My Results\08272024_ICP-OES_TO 178-456 457 458 &amp; 459.esws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</si>
  <si>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</si>
  <si>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</si>
  <si>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</si>
  <si>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</si>
  <si>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</si>
  <si>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</si>
  <si>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</si>
  <si>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</si>
  <si>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</si>
  <si>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</si>
  <si>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</si>
  <si>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</si>
  <si>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</si>
  <si>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</si>
  <si>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</si>
  <si>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</si>
  <si>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</si>
  <si>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</si>
  <si>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</si>
  <si>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</si>
  <si>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</si>
  <si>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</si>
  <si>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</si>
  <si>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</si>
  <si>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</si>
  <si>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</si>
  <si>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</si>
  <si>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</si>
  <si>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</si>
  <si>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</si>
  <si>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</si>
  <si>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</si>
  <si>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</si>
  <si>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</si>
  <si>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</si>
  <si>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</si>
  <si>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</si>
  <si>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</si>
  <si>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</si>
  <si>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</si>
  <si>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</si>
  <si>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</si>
  <si>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</si>
  <si>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</si>
  <si>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</si>
  <si>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</si>
  <si>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</si>
  <si>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</si>
  <si>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</si>
  <si>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</si>
  <si>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</si>
  <si>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</si>
  <si>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</si>
  <si>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</si>
  <si>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</si>
  <si>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</si>
  <si>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</si>
  <si>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</si>
  <si>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</si>
  <si>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</si>
  <si>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</si>
  <si>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</si>
  <si>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</si>
  <si>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</si>
  <si>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</si>
  <si>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</si>
  <si>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</si>
  <si>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</si>
  <si>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</si>
  <si>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</si>
  <si>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</si>
  <si>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</si>
  <si>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</si>
  <si>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</si>
  <si>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</si>
  <si>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</si>
  <si>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</si>
  <si>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</si>
  <si>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1.01 !</t>
  </si>
  <si>
    <t>Calibration Standard  1ppm</t>
  </si>
  <si>
    <t>1.0000 !</t>
  </si>
  <si>
    <t>Calibration Standard 5ppm</t>
  </si>
  <si>
    <t>5.0000 !</t>
  </si>
  <si>
    <t>0.99 !</t>
  </si>
  <si>
    <t>Calibration Standard  10ppm</t>
  </si>
  <si>
    <t>10.0000 !</t>
  </si>
  <si>
    <t>0.98 !</t>
  </si>
  <si>
    <t>Calibration Standard  20ppm</t>
  </si>
  <si>
    <t>20.0000 !</t>
  </si>
  <si>
    <t>0.97 !</t>
  </si>
  <si>
    <t>Calibration Standard  50ppm</t>
  </si>
  <si>
    <t>50.0000 !</t>
  </si>
  <si>
    <t>0.94 !</t>
  </si>
  <si>
    <t>0.96 !</t>
  </si>
  <si>
    <t>Calibration Standard-A 100ppm</t>
  </si>
  <si>
    <t>100.0000 !</t>
  </si>
  <si>
    <t>0.92 !</t>
  </si>
  <si>
    <t>Calibration Standard-B 100ppm</t>
  </si>
  <si>
    <t>1.02 !</t>
  </si>
  <si>
    <t>Calibration Standard Al+Fe+Ca+Mg200ppm</t>
  </si>
  <si>
    <t>200.0000 !</t>
  </si>
  <si>
    <t>0.93 !</t>
  </si>
  <si>
    <t>Calibration Standard Ca+Mg500ppm</t>
  </si>
  <si>
    <t>500.0000 !</t>
  </si>
  <si>
    <t>Calibration Standard Ca+Mg1000ppm</t>
  </si>
  <si>
    <t>1000.0000 !</t>
  </si>
  <si>
    <t>0.91 !</t>
  </si>
  <si>
    <t>0.90 !</t>
  </si>
  <si>
    <t>Calibration Standard Ca+Mg2000ppm</t>
  </si>
  <si>
    <t>2000.0000 !</t>
  </si>
  <si>
    <t>0.86 !</t>
  </si>
  <si>
    <t>0.85 !</t>
  </si>
  <si>
    <t>Calibration Standard P+S200ppm</t>
  </si>
  <si>
    <t>1.03 !</t>
  </si>
  <si>
    <t>Calibration Standard Pb200ppm</t>
  </si>
  <si>
    <t>Calibration Standard Fe 1000ppm</t>
  </si>
  <si>
    <t>Rinse1</t>
  </si>
  <si>
    <t>QC</t>
  </si>
  <si>
    <t>Rinse</t>
  </si>
  <si>
    <t>IECS1 (Al 1000 Int.)</t>
  </si>
  <si>
    <t>958.5888 o</t>
  </si>
  <si>
    <t>IECS2 (Fe 1000 Int.)</t>
  </si>
  <si>
    <t>0.9203 K</t>
  </si>
  <si>
    <t>IECS3 (Mn 100 Int.)</t>
  </si>
  <si>
    <t>101.1593 o</t>
  </si>
  <si>
    <t>0.7251 K</t>
  </si>
  <si>
    <t>IECS4 (Ca Mg 1000 Int.)</t>
  </si>
  <si>
    <t>IECS5 (Ti 20 Int.)</t>
  </si>
  <si>
    <t>19.9614 K</t>
  </si>
  <si>
    <t>ICB</t>
  </si>
  <si>
    <t>ICV (SS 5ppm All)</t>
  </si>
  <si>
    <t>CCB</t>
  </si>
  <si>
    <t>0.5ppm All (LLQC)</t>
  </si>
  <si>
    <t>0.4738 !</t>
  </si>
  <si>
    <t>0.4852 !</t>
  </si>
  <si>
    <t>0.4708 !</t>
  </si>
  <si>
    <t>0.4771 !</t>
  </si>
  <si>
    <t>0.4709 !</t>
  </si>
  <si>
    <t>0.4788 !</t>
  </si>
  <si>
    <t>0.4641 !</t>
  </si>
  <si>
    <t>0.4731 !</t>
  </si>
  <si>
    <t>0.4795 !</t>
  </si>
  <si>
    <t>0.4785 !</t>
  </si>
  <si>
    <t>0.4606 !</t>
  </si>
  <si>
    <t>0.4922 !</t>
  </si>
  <si>
    <t>0.4706 !</t>
  </si>
  <si>
    <t>0.4832 !</t>
  </si>
  <si>
    <t>0.4739 !</t>
  </si>
  <si>
    <t>0.4973 !</t>
  </si>
  <si>
    <t>0.4670 !</t>
  </si>
  <si>
    <t>0.4584 !</t>
  </si>
  <si>
    <t>0.4732 !</t>
  </si>
  <si>
    <t>0.4754 !</t>
  </si>
  <si>
    <t>0.4807 !</t>
  </si>
  <si>
    <t>0.4681 !</t>
  </si>
  <si>
    <t>0.4769 !</t>
  </si>
  <si>
    <t>0.4784 !</t>
  </si>
  <si>
    <t>0.4571 !</t>
  </si>
  <si>
    <t>0.4734 !</t>
  </si>
  <si>
    <t>0.4873 !</t>
  </si>
  <si>
    <t>0.4720 !</t>
  </si>
  <si>
    <t>0.4704 !</t>
  </si>
  <si>
    <t>0.4714 !</t>
  </si>
  <si>
    <t>0.5ppm All (LLQC)-Analytical Duplicate</t>
  </si>
  <si>
    <t>CCV (5ppm All)</t>
  </si>
  <si>
    <t>Sample</t>
  </si>
  <si>
    <t>CCS1 (SS 5ppm)</t>
  </si>
  <si>
    <t>08262024 LB-2</t>
  </si>
  <si>
    <t>10x 08265024 LCS-2</t>
  </si>
  <si>
    <t>10x 08262024 LCS-2- Analytical Duplicate</t>
  </si>
  <si>
    <t>5x 08262024 LCS-2</t>
  </si>
  <si>
    <t>08262024 LCS-2</t>
  </si>
  <si>
    <t>08262024 LCS-2- Analytical Duplicate</t>
  </si>
  <si>
    <t>0.4460 Q</t>
  </si>
  <si>
    <t>5% HNO3</t>
  </si>
  <si>
    <t>MQ-Blank-03</t>
  </si>
  <si>
    <t>5x LiBs-Res-NaCl-3</t>
  </si>
  <si>
    <t>228.0418 o</t>
  </si>
  <si>
    <t>230.7510 o</t>
  </si>
  <si>
    <t>5x LiBs-Res-NaCl-Spike</t>
  </si>
  <si>
    <t>245.2096 o</t>
  </si>
  <si>
    <t>211.0770 o</t>
  </si>
  <si>
    <t>LiBs-Res-NaCl-1</t>
  </si>
  <si>
    <t>1146.7787 o</t>
  </si>
  <si>
    <t>1621.8718 o</t>
  </si>
  <si>
    <t>958.6958 o</t>
  </si>
  <si>
    <t>LiBs-Res-NaCl-2</t>
  </si>
  <si>
    <t>1188.9331 o</t>
  </si>
  <si>
    <t>1681.8427 o</t>
  </si>
  <si>
    <t>888.6126 o</t>
  </si>
  <si>
    <t>LiBs-Res-NaCl-3</t>
  </si>
  <si>
    <t>1115.0035 o</t>
  </si>
  <si>
    <t>1597.4987 o</t>
  </si>
  <si>
    <t>1000.9410 o</t>
  </si>
  <si>
    <t>LiBs-Res-NaCl-Duplicate</t>
  </si>
  <si>
    <t>1117.2134 o</t>
  </si>
  <si>
    <t>1608.8898 o</t>
  </si>
  <si>
    <t>987.3887 o</t>
  </si>
  <si>
    <t>LiBs-Res-NaCl-Spike</t>
  </si>
  <si>
    <t>1179.8033 o</t>
  </si>
  <si>
    <t>1664.2250 o</t>
  </si>
  <si>
    <t>921.5809 o</t>
  </si>
  <si>
    <t>LiBs-Res-NaCl-Spike - Analytical duplicate</t>
  </si>
  <si>
    <t>1179.4112 o</t>
  </si>
  <si>
    <t>1660.0222 o</t>
  </si>
  <si>
    <t>922.6897 o</t>
  </si>
  <si>
    <t>0.4482 Q</t>
  </si>
  <si>
    <t>MQ-Blank-04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</si>
  <si>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</si>
  <si>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</si>
  <si>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</si>
  <si>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</si>
  <si>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</si>
  <si>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</si>
  <si>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</si>
  <si>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178-456 457 458 &amp; 459</t>
  </si>
  <si>
    <t>Task Order#</t>
  </si>
  <si>
    <t>68HERC22F0178</t>
  </si>
  <si>
    <t>Task Order:</t>
  </si>
  <si>
    <t>TO 058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</si>
  <si>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</si>
  <si>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</si>
  <si>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</si>
  <si>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</si>
  <si>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</si>
  <si>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</si>
  <si>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</si>
  <si>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</si>
  <si>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</si>
  <si>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</si>
  <si>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</si>
  <si>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</si>
  <si>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</si>
  <si>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</si>
  <si>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</si>
  <si>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</si>
  <si>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</si>
  <si>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</si>
  <si>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</si>
  <si>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</si>
  <si>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</si>
  <si>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</si>
  <si>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</si>
  <si>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</si>
  <si>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</si>
  <si>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</si>
  <si>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</si>
  <si>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</si>
  <si>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</si>
  <si>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</si>
  <si>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</si>
  <si>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</si>
  <si>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</si>
  <si>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</si>
  <si>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</si>
  <si>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</si>
  <si>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</si>
  <si>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</si>
  <si>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</si>
  <si>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</si>
  <si>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</si>
  <si>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</si>
  <si>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</si>
  <si>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</si>
  <si>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</si>
  <si>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</si>
  <si>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</si>
  <si>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</si>
  <si>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</si>
  <si>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</si>
  <si>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</si>
  <si>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</si>
  <si>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</si>
  <si>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</si>
  <si>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</si>
  <si>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</si>
  <si>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</si>
  <si>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</si>
  <si>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</si>
  <si>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</si>
  <si>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</si>
  <si>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</si>
  <si>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</si>
  <si>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</si>
  <si>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</si>
  <si>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</si>
  <si>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</si>
  <si>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</si>
  <si>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</si>
  <si>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</si>
  <si>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</si>
  <si>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</si>
  <si>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</si>
  <si>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</si>
  <si>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</si>
  <si>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</si>
  <si>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</si>
  <si>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>08272024_ICP-OES_TO 178-459 Data Report</t>
  </si>
  <si>
    <t>08272024_ICP-OES_TO 178-459 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</si>
</sst>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77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0" fillId="7" borderId="21" xfId="0" applyNumberFormat="1" applyFill="1" applyBorder="1"/>
    <xf numFmtId="49" fontId="0" fillId="7" borderId="22" xfId="0" applyNumberFormat="1" applyFill="1" applyBorder="1"/>
    <xf numFmtId="22" fontId="0" fillId="7" borderId="22" xfId="0" applyNumberFormat="1" applyFill="1" applyBorder="1"/>
    <xf numFmtId="0" fontId="0" fillId="7" borderId="22" xfId="0" applyFill="1" applyBorder="1"/>
    <xf numFmtId="0" fontId="0" fillId="7" borderId="23" xfId="0" applyFill="1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0" fontId="0" fillId="10" borderId="10" xfId="0" applyFill="1" applyBorder="1"/>
    <xf numFmtId="49" fontId="0" fillId="0" borderId="24" xfId="0" applyNumberFormat="1" applyBorder="1"/>
    <xf numFmtId="49" fontId="0" fillId="0" borderId="25" xfId="0" applyNumberFormat="1" applyBorder="1"/>
    <xf numFmtId="22" fontId="0" fillId="0" borderId="25" xfId="0" applyNumberFormat="1" applyBorder="1"/>
    <xf numFmtId="0" fontId="0" fillId="0" borderId="25" xfId="0" applyBorder="1"/>
    <xf numFmtId="0" fontId="0" fillId="0" borderId="26" xfId="0" applyBorder="1"/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1" borderId="10" xfId="0" applyNumberFormat="1" applyFill="1" applyBorder="1" applyAlignment="1">
      <alignment horizontal="left"/>
    </xf>
    <xf numFmtId="168" fontId="0" fillId="11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24" xfId="0" applyNumberFormat="1" applyFont="1" applyBorder="1"/>
    <xf numFmtId="164" fontId="0" fillId="11" borderId="25" xfId="0" applyNumberFormat="1" applyFill="1" applyBorder="1" applyAlignment="1">
      <alignment horizontal="left"/>
    </xf>
    <xf numFmtId="164" fontId="0" fillId="11" borderId="26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4" borderId="30" xfId="0" applyFill="1" applyBorder="1" applyAlignment="1">
      <alignment horizontal="left"/>
    </xf>
    <xf numFmtId="0" fontId="2" fillId="0" borderId="31" xfId="0" applyFont="1" applyBorder="1"/>
    <xf numFmtId="0" fontId="0" fillId="0" borderId="31" xfId="0" applyBorder="1"/>
    <xf numFmtId="0" fontId="0" fillId="0" borderId="32" xfId="0" applyBorder="1"/>
    <xf numFmtId="9" fontId="12" fillId="8" borderId="30" xfId="2" applyFont="1" applyFill="1" applyBorder="1" applyAlignment="1">
      <alignment horizontal="right" vertical="top"/>
    </xf>
    <xf numFmtId="0" fontId="0" fillId="6" borderId="30" xfId="0" applyFill="1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2" fillId="0" borderId="34" xfId="0" applyFont="1" applyBorder="1"/>
    <xf numFmtId="0" fontId="0" fillId="0" borderId="35" xfId="0" applyBorder="1"/>
    <xf numFmtId="0" fontId="0" fillId="5" borderId="30" xfId="0" applyFill="1" applyBorder="1"/>
    <xf numFmtId="0" fontId="0" fillId="0" borderId="34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1" borderId="30" xfId="0" applyFill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9" fontId="12" fillId="8" borderId="36" xfId="2" applyFont="1" applyFill="1" applyBorder="1" applyAlignment="1">
      <alignment horizontal="right" vertical="top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10" borderId="30" xfId="0" applyFill="1" applyBorder="1"/>
    <xf numFmtId="9" fontId="5" fillId="0" borderId="27" xfId="1" applyNumberFormat="1" applyBorder="1" applyAlignment="1">
      <alignment horizontal="left" vertical="top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9" fontId="5" fillId="0" borderId="40" xfId="1" applyNumberFormat="1" applyBorder="1" applyAlignment="1">
      <alignment horizontal="left" vertical="top"/>
    </xf>
    <xf numFmtId="0" fontId="2" fillId="0" borderId="41" xfId="0" applyFont="1" applyBorder="1"/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1" fontId="10" fillId="0" borderId="27" xfId="1" applyNumberFormat="1" applyFont="1" applyBorder="1" applyAlignment="1">
      <alignment horizontal="left"/>
    </xf>
    <xf numFmtId="0" fontId="0" fillId="12" borderId="43" xfId="0" applyFill="1" applyBorder="1"/>
    <xf numFmtId="0" fontId="2" fillId="0" borderId="12" xfId="0" applyFont="1" applyBorder="1"/>
    <xf numFmtId="1" fontId="10" fillId="0" borderId="30" xfId="1" applyNumberFormat="1" applyFont="1" applyBorder="1" applyAlignment="1">
      <alignment horizontal="left"/>
    </xf>
    <xf numFmtId="1" fontId="10" fillId="0" borderId="40" xfId="1" applyNumberFormat="1" applyFont="1" applyBorder="1" applyAlignment="1">
      <alignment horizontal="left"/>
    </xf>
    <xf numFmtId="0" fontId="2" fillId="0" borderId="38" xfId="0" applyFont="1" applyBorder="1"/>
    <xf numFmtId="0" fontId="0" fillId="11" borderId="27" xfId="0" applyFill="1" applyBorder="1"/>
  </cellXfs>
  <cellStyles count="3">
    <cellStyle name="Normal" xfId="0" builtinId="0"/>
    <cellStyle name="Normal 2 2" xfId="1" xr:uid="{ED6C8CBD-0C59-45D4-9F33-F535EF166D1C}"/>
    <cellStyle name="Percent 2" xfId="2" xr:uid="{26B2A71F-8E44-4FCA-BF2D-7F2FBDD085CA}"/>
  </cellStyles>
  <dxfs count="187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4AFCA-22B6-477A-82B3-5E2674866A93}">
  <dimension ref="A1:AF43"/>
  <sheetViews>
    <sheetView tabSelected="1" zoomScale="70" zoomScaleNormal="70" workbookViewId="0">
      <selection activeCell="A2" sqref="A2"/>
    </sheetView>
  </sheetViews>
  <sheetFormatPr defaultRowHeight="14.6" x14ac:dyDescent="0.4"/>
  <cols>
    <col min="1" max="1" width="39.3046875" bestFit="1" customWidth="1"/>
    <col min="2" max="2" width="8.84375" customWidth="1"/>
    <col min="3" max="3" width="17.69140625" customWidth="1"/>
    <col min="4" max="32" width="8.92187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299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209</v>
      </c>
      <c r="B3" s="12"/>
      <c r="C3" s="13" t="s">
        <v>210</v>
      </c>
      <c r="D3" s="13"/>
      <c r="E3" s="9"/>
      <c r="F3" s="9"/>
      <c r="G3" s="14" t="s">
        <v>211</v>
      </c>
      <c r="H3" s="13"/>
      <c r="I3" s="15">
        <v>45531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212</v>
      </c>
      <c r="B4" s="17"/>
      <c r="C4" s="13" t="s">
        <v>213</v>
      </c>
      <c r="D4" s="13"/>
      <c r="E4" s="9"/>
      <c r="F4" s="9"/>
      <c r="G4" s="14" t="s">
        <v>214</v>
      </c>
      <c r="H4" s="13"/>
      <c r="I4" s="15">
        <v>45525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215</v>
      </c>
      <c r="C5" s="12" t="s">
        <v>216</v>
      </c>
      <c r="D5" s="13"/>
      <c r="E5" s="9"/>
      <c r="F5" s="9"/>
      <c r="G5" s="14" t="s">
        <v>217</v>
      </c>
      <c r="H5" s="13"/>
      <c r="I5" s="19" t="s">
        <v>218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219</v>
      </c>
      <c r="C6" s="12" t="s">
        <v>220</v>
      </c>
      <c r="D6" s="13"/>
      <c r="E6" s="9"/>
      <c r="F6" s="9"/>
      <c r="G6" s="14" t="s">
        <v>221</v>
      </c>
      <c r="H6" s="13"/>
      <c r="I6" s="13" t="s">
        <v>222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223</v>
      </c>
      <c r="C7" s="12" t="s">
        <v>224</v>
      </c>
      <c r="D7" s="13"/>
      <c r="E7" s="9"/>
      <c r="F7" s="9"/>
      <c r="G7" s="14" t="s">
        <v>225</v>
      </c>
      <c r="H7" s="20"/>
      <c r="I7" s="21" t="s">
        <v>226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227</v>
      </c>
      <c r="C8" s="13"/>
      <c r="D8" s="13"/>
      <c r="E8" s="9"/>
      <c r="F8" s="9"/>
      <c r="G8" s="11" t="s">
        <v>228</v>
      </c>
      <c r="H8" s="13"/>
      <c r="I8" s="13" t="s">
        <v>229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230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" thickBot="1" x14ac:dyDescent="0.45">
      <c r="A13" s="65" t="s">
        <v>1</v>
      </c>
      <c r="B13" s="66" t="s">
        <v>2</v>
      </c>
      <c r="C13" s="67" t="s">
        <v>3</v>
      </c>
      <c r="D13" s="67" t="s">
        <v>231</v>
      </c>
      <c r="E13" s="67" t="s">
        <v>232</v>
      </c>
      <c r="F13" s="67" t="s">
        <v>233</v>
      </c>
      <c r="G13" s="67" t="s">
        <v>234</v>
      </c>
      <c r="H13" s="67" t="s">
        <v>235</v>
      </c>
      <c r="I13" s="67" t="s">
        <v>236</v>
      </c>
      <c r="J13" s="67" t="s">
        <v>237</v>
      </c>
      <c r="K13" s="67" t="s">
        <v>238</v>
      </c>
      <c r="L13" s="67" t="s">
        <v>239</v>
      </c>
      <c r="M13" s="67" t="s">
        <v>240</v>
      </c>
      <c r="N13" s="67" t="s">
        <v>241</v>
      </c>
      <c r="O13" s="67" t="s">
        <v>242</v>
      </c>
      <c r="P13" s="67" t="s">
        <v>243</v>
      </c>
      <c r="Q13" s="67" t="s">
        <v>244</v>
      </c>
      <c r="R13" s="67" t="s">
        <v>245</v>
      </c>
      <c r="S13" s="67" t="s">
        <v>246</v>
      </c>
      <c r="T13" s="67" t="s">
        <v>247</v>
      </c>
      <c r="U13" s="67" t="s">
        <v>248</v>
      </c>
      <c r="V13" s="67" t="s">
        <v>249</v>
      </c>
      <c r="W13" s="67" t="s">
        <v>250</v>
      </c>
      <c r="X13" s="67" t="s">
        <v>251</v>
      </c>
      <c r="Y13" s="67" t="s">
        <v>252</v>
      </c>
      <c r="Z13" s="67" t="s">
        <v>253</v>
      </c>
      <c r="AA13" s="67" t="s">
        <v>254</v>
      </c>
      <c r="AB13" s="67" t="s">
        <v>255</v>
      </c>
      <c r="AC13" s="67" t="s">
        <v>256</v>
      </c>
      <c r="AD13" s="67" t="s">
        <v>257</v>
      </c>
      <c r="AE13" s="67" t="s">
        <v>258</v>
      </c>
      <c r="AF13" s="68" t="s">
        <v>259</v>
      </c>
    </row>
    <row r="14" spans="1:32" ht="15" thickBot="1" x14ac:dyDescent="0.45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4">
      <c r="A15" s="82" t="s">
        <v>168</v>
      </c>
      <c r="B15" s="83" t="s">
        <v>166</v>
      </c>
      <c r="C15" s="84">
        <v>45531.680462962962</v>
      </c>
      <c r="D15" s="85">
        <v>0</v>
      </c>
      <c r="E15" s="85">
        <v>1E-3</v>
      </c>
      <c r="F15" s="85">
        <v>4.7999999999999996E-3</v>
      </c>
      <c r="G15" s="85">
        <v>-1.6000000000000001E-3</v>
      </c>
      <c r="H15" s="85">
        <v>1E-4</v>
      </c>
      <c r="I15" s="85">
        <v>0</v>
      </c>
      <c r="J15" s="85">
        <v>-2.35E-2</v>
      </c>
      <c r="K15" s="85">
        <v>0</v>
      </c>
      <c r="L15" s="85">
        <v>-1E-4</v>
      </c>
      <c r="M15" s="85">
        <v>-2.9999999999999997E-4</v>
      </c>
      <c r="N15" s="85">
        <v>8.0000000000000004E-4</v>
      </c>
      <c r="O15" s="85">
        <v>3.0999999999999999E-3</v>
      </c>
      <c r="P15" s="85">
        <v>2.5700000000000001E-2</v>
      </c>
      <c r="Q15" s="85">
        <v>-5.9999999999999995E-4</v>
      </c>
      <c r="R15" s="85">
        <v>-4.4999999999999997E-3</v>
      </c>
      <c r="S15" s="85">
        <v>1E-4</v>
      </c>
      <c r="T15" s="85">
        <v>1.17E-2</v>
      </c>
      <c r="U15" s="85">
        <v>-3.3500000000000002E-2</v>
      </c>
      <c r="V15" s="85">
        <v>-5.4000000000000003E-3</v>
      </c>
      <c r="W15" s="85">
        <v>5.8999999999999999E-3</v>
      </c>
      <c r="X15" s="85">
        <v>-9.1000000000000004E-3</v>
      </c>
      <c r="Y15" s="85">
        <v>5.1999999999999998E-3</v>
      </c>
      <c r="Z15" s="85">
        <v>9.01E-2</v>
      </c>
      <c r="AA15" s="85">
        <v>1.8800000000000001E-2</v>
      </c>
      <c r="AB15" s="85">
        <v>2.3E-3</v>
      </c>
      <c r="AC15" s="85">
        <v>0</v>
      </c>
      <c r="AD15" s="85">
        <v>4.0000000000000002E-4</v>
      </c>
      <c r="AE15" s="85">
        <v>-2.9999999999999997E-4</v>
      </c>
      <c r="AF15" s="86">
        <v>5.9999999999999995E-4</v>
      </c>
    </row>
    <row r="16" spans="1:32" x14ac:dyDescent="0.4">
      <c r="A16" s="82" t="s">
        <v>169</v>
      </c>
      <c r="B16" s="83" t="s">
        <v>166</v>
      </c>
      <c r="C16" s="84">
        <v>45531.682187500002</v>
      </c>
      <c r="D16" s="85">
        <v>9.5999999999999992E-3</v>
      </c>
      <c r="E16" s="85">
        <v>0.49519999999999997</v>
      </c>
      <c r="F16" s="85">
        <v>0.2472</v>
      </c>
      <c r="G16" s="85">
        <v>4.9200000000000001E-2</v>
      </c>
      <c r="H16" s="85">
        <v>0.245</v>
      </c>
      <c r="I16" s="85">
        <v>4.9299999999999997E-2</v>
      </c>
      <c r="J16" s="85">
        <v>0.48780000000000001</v>
      </c>
      <c r="K16" s="85">
        <v>9.7799999999999998E-2</v>
      </c>
      <c r="L16" s="85">
        <v>0.49440000000000001</v>
      </c>
      <c r="M16" s="85">
        <v>0.24790000000000001</v>
      </c>
      <c r="N16" s="85">
        <v>0.23780000000000001</v>
      </c>
      <c r="O16" s="85">
        <v>0.51370000000000005</v>
      </c>
      <c r="P16" s="85">
        <v>0.48630000000000001</v>
      </c>
      <c r="Q16" s="85">
        <v>1.4E-3</v>
      </c>
      <c r="R16" s="85">
        <v>0.49059999999999998</v>
      </c>
      <c r="S16" s="85">
        <v>0.1027</v>
      </c>
      <c r="T16" s="85">
        <v>9.5799999999999996E-2</v>
      </c>
      <c r="U16" s="85">
        <v>0.48659999999999998</v>
      </c>
      <c r="V16" s="85">
        <v>0.23880000000000001</v>
      </c>
      <c r="W16" s="85">
        <v>0.109</v>
      </c>
      <c r="X16" s="85">
        <v>0.24260000000000001</v>
      </c>
      <c r="Y16" s="85">
        <v>0.25530000000000003</v>
      </c>
      <c r="Z16" s="85">
        <v>0.214</v>
      </c>
      <c r="AA16" s="85">
        <v>0.25569999999999998</v>
      </c>
      <c r="AB16" s="85">
        <v>9.6500000000000002E-2</v>
      </c>
      <c r="AC16" s="85">
        <v>0.10100000000000001</v>
      </c>
      <c r="AD16" s="85">
        <v>9.8299999999999998E-2</v>
      </c>
      <c r="AE16" s="85">
        <v>0.2455</v>
      </c>
      <c r="AF16" s="86">
        <v>0.1</v>
      </c>
    </row>
    <row r="17" spans="1:32" x14ac:dyDescent="0.4">
      <c r="A17" s="82" t="s">
        <v>170</v>
      </c>
      <c r="B17" s="83" t="s">
        <v>166</v>
      </c>
      <c r="C17" s="84">
        <v>45531.684317129628</v>
      </c>
      <c r="D17" s="85">
        <v>9.1999999999999998E-3</v>
      </c>
      <c r="E17" s="85">
        <v>0.48859999999999998</v>
      </c>
      <c r="F17" s="85">
        <v>0.2472</v>
      </c>
      <c r="G17" s="85">
        <v>4.8599999999999997E-2</v>
      </c>
      <c r="H17" s="85">
        <v>0.24440000000000001</v>
      </c>
      <c r="I17" s="85">
        <v>4.9099999999999998E-2</v>
      </c>
      <c r="J17" s="85">
        <v>0.49230000000000002</v>
      </c>
      <c r="K17" s="85">
        <v>9.7900000000000001E-2</v>
      </c>
      <c r="L17" s="85">
        <v>0.49459999999999998</v>
      </c>
      <c r="M17" s="85">
        <v>0.2487</v>
      </c>
      <c r="N17" s="85">
        <v>0.2389</v>
      </c>
      <c r="O17" s="85">
        <v>0.5081</v>
      </c>
      <c r="P17" s="85">
        <v>0.49049999999999999</v>
      </c>
      <c r="Q17" s="85">
        <v>-1.2999999999999999E-3</v>
      </c>
      <c r="R17" s="85">
        <v>0.4924</v>
      </c>
      <c r="S17" s="85">
        <v>0.10199999999999999</v>
      </c>
      <c r="T17" s="85">
        <v>9.4700000000000006E-2</v>
      </c>
      <c r="U17" s="85">
        <v>0.48209999999999997</v>
      </c>
      <c r="V17" s="85">
        <v>0.2397</v>
      </c>
      <c r="W17" s="85">
        <v>0.1052</v>
      </c>
      <c r="X17" s="85">
        <v>0.2409</v>
      </c>
      <c r="Y17" s="85">
        <v>0.25109999999999999</v>
      </c>
      <c r="Z17" s="85">
        <v>0.23960000000000001</v>
      </c>
      <c r="AA17" s="85">
        <v>0.25679999999999997</v>
      </c>
      <c r="AB17" s="85">
        <v>9.6799999999999997E-2</v>
      </c>
      <c r="AC17" s="85">
        <v>0.1007</v>
      </c>
      <c r="AD17" s="85">
        <v>9.8400000000000001E-2</v>
      </c>
      <c r="AE17" s="85">
        <v>0.24529999999999999</v>
      </c>
      <c r="AF17" s="86">
        <v>0.1</v>
      </c>
    </row>
    <row r="18" spans="1:32" x14ac:dyDescent="0.4">
      <c r="A18" s="82" t="s">
        <v>171</v>
      </c>
      <c r="B18" s="83" t="s">
        <v>166</v>
      </c>
      <c r="C18" s="84">
        <v>45531.686053240737</v>
      </c>
      <c r="D18" s="85">
        <v>1.8800000000000001E-2</v>
      </c>
      <c r="E18" s="85">
        <v>0.97389999999999999</v>
      </c>
      <c r="F18" s="85">
        <v>0.48930000000000001</v>
      </c>
      <c r="G18" s="85">
        <v>9.7000000000000003E-2</v>
      </c>
      <c r="H18" s="85">
        <v>0.48409999999999997</v>
      </c>
      <c r="I18" s="85">
        <v>9.7199999999999995E-2</v>
      </c>
      <c r="J18" s="85">
        <v>1.1276999999999999</v>
      </c>
      <c r="K18" s="85">
        <v>0.19350000000000001</v>
      </c>
      <c r="L18" s="85">
        <v>0.98270000000000002</v>
      </c>
      <c r="M18" s="85">
        <v>0.48780000000000001</v>
      </c>
      <c r="N18" s="85">
        <v>0.47270000000000001</v>
      </c>
      <c r="O18" s="85">
        <v>1.0062</v>
      </c>
      <c r="P18" s="85">
        <v>1.0086999999999999</v>
      </c>
      <c r="Q18" s="85">
        <v>-8.6999999999999994E-3</v>
      </c>
      <c r="R18" s="85">
        <v>0.98970000000000002</v>
      </c>
      <c r="S18" s="85">
        <v>0.2019</v>
      </c>
      <c r="T18" s="85">
        <v>0.18290000000000001</v>
      </c>
      <c r="U18" s="85">
        <v>1.1556999999999999</v>
      </c>
      <c r="V18" s="85">
        <v>0.4793</v>
      </c>
      <c r="W18" s="85">
        <v>0.21229999999999999</v>
      </c>
      <c r="X18" s="85">
        <v>0.48809999999999998</v>
      </c>
      <c r="Y18" s="85">
        <v>0.52239999999999998</v>
      </c>
      <c r="Z18" s="85">
        <v>0.434</v>
      </c>
      <c r="AA18" s="85">
        <v>0.49120000000000003</v>
      </c>
      <c r="AB18" s="85">
        <v>0.186</v>
      </c>
      <c r="AC18" s="85">
        <v>0.19800000000000001</v>
      </c>
      <c r="AD18" s="85">
        <v>0.193</v>
      </c>
      <c r="AE18" s="85">
        <v>0.48320000000000002</v>
      </c>
      <c r="AF18" s="86">
        <v>0.2351</v>
      </c>
    </row>
    <row r="19" spans="1:32" x14ac:dyDescent="0.4">
      <c r="A19" s="82" t="s">
        <v>172</v>
      </c>
      <c r="B19" s="83" t="s">
        <v>166</v>
      </c>
      <c r="C19" s="84">
        <v>45531.687789351854</v>
      </c>
      <c r="D19" s="85">
        <v>9.5299999999999996E-2</v>
      </c>
      <c r="E19" s="85">
        <v>4.7523</v>
      </c>
      <c r="F19" s="85">
        <v>2.4788000000000001</v>
      </c>
      <c r="G19" s="85">
        <v>0.49909999999999999</v>
      </c>
      <c r="H19" s="85">
        <v>2.4116</v>
      </c>
      <c r="I19" s="85">
        <v>0.48209999999999997</v>
      </c>
      <c r="J19" s="85">
        <v>4.8224</v>
      </c>
      <c r="K19" s="85">
        <v>0.97860000000000003</v>
      </c>
      <c r="L19" s="85">
        <v>4.9518000000000004</v>
      </c>
      <c r="M19" s="85">
        <v>2.4363999999999999</v>
      </c>
      <c r="N19" s="85">
        <v>2.3542000000000001</v>
      </c>
      <c r="O19" s="85">
        <v>4.9614000000000003</v>
      </c>
      <c r="P19" s="85">
        <v>4.8733000000000004</v>
      </c>
      <c r="Q19" s="85">
        <v>-7.4999999999999997E-3</v>
      </c>
      <c r="R19" s="85">
        <v>5.0065999999999997</v>
      </c>
      <c r="S19" s="85">
        <v>0.99660000000000004</v>
      </c>
      <c r="T19" s="85">
        <v>0.96740000000000004</v>
      </c>
      <c r="U19" s="85">
        <v>4.8544999999999998</v>
      </c>
      <c r="V19" s="85">
        <v>2.4315000000000002</v>
      </c>
      <c r="W19" s="85">
        <v>1.0407</v>
      </c>
      <c r="X19" s="85">
        <v>2.4975999999999998</v>
      </c>
      <c r="Y19" s="85">
        <v>2.496</v>
      </c>
      <c r="Z19" s="85">
        <v>2.4802</v>
      </c>
      <c r="AA19" s="85">
        <v>2.4933000000000001</v>
      </c>
      <c r="AB19" s="85">
        <v>0.96230000000000004</v>
      </c>
      <c r="AC19" s="85">
        <v>0.98450000000000004</v>
      </c>
      <c r="AD19" s="85">
        <v>0.97640000000000005</v>
      </c>
      <c r="AE19" s="85">
        <v>2.4422000000000001</v>
      </c>
      <c r="AF19" s="86">
        <v>0.97470000000000001</v>
      </c>
    </row>
    <row r="20" spans="1:32" x14ac:dyDescent="0.4">
      <c r="A20" s="82" t="s">
        <v>173</v>
      </c>
      <c r="B20" s="83" t="s">
        <v>166</v>
      </c>
      <c r="C20" s="84">
        <v>45531.689525462964</v>
      </c>
      <c r="D20" s="85">
        <v>9.4299999999999995E-2</v>
      </c>
      <c r="E20" s="85">
        <v>4.7591999999999999</v>
      </c>
      <c r="F20" s="85">
        <v>2.4647999999999999</v>
      </c>
      <c r="G20" s="85">
        <v>0.49370000000000003</v>
      </c>
      <c r="H20" s="85">
        <v>2.4102999999999999</v>
      </c>
      <c r="I20" s="85">
        <v>0.48459999999999998</v>
      </c>
      <c r="J20" s="85">
        <v>4.7762000000000002</v>
      </c>
      <c r="K20" s="85">
        <v>0.96940000000000004</v>
      </c>
      <c r="L20" s="85">
        <v>4.8758999999999997</v>
      </c>
      <c r="M20" s="85">
        <v>2.4097</v>
      </c>
      <c r="N20" s="85">
        <v>2.3195000000000001</v>
      </c>
      <c r="O20" s="85">
        <v>4.9607000000000001</v>
      </c>
      <c r="P20" s="85">
        <v>4.8758999999999997</v>
      </c>
      <c r="Q20" s="85">
        <v>-4.0000000000000002E-4</v>
      </c>
      <c r="R20" s="85">
        <v>4.9477000000000002</v>
      </c>
      <c r="S20" s="85">
        <v>0.99909999999999999</v>
      </c>
      <c r="T20" s="85">
        <v>0.97370000000000001</v>
      </c>
      <c r="U20" s="85">
        <v>4.8672000000000004</v>
      </c>
      <c r="V20" s="85">
        <v>2.4047000000000001</v>
      </c>
      <c r="W20" s="85">
        <v>1.0229999999999999</v>
      </c>
      <c r="X20" s="85">
        <v>2.4700000000000002</v>
      </c>
      <c r="Y20" s="85">
        <v>2.4666000000000001</v>
      </c>
      <c r="Z20" s="85">
        <v>2.4830999999999999</v>
      </c>
      <c r="AA20" s="85">
        <v>2.4655999999999998</v>
      </c>
      <c r="AB20" s="85">
        <v>0.95689999999999997</v>
      </c>
      <c r="AC20" s="85">
        <v>0.98629999999999995</v>
      </c>
      <c r="AD20" s="85">
        <v>0.96660000000000001</v>
      </c>
      <c r="AE20" s="85">
        <v>2.4110999999999998</v>
      </c>
      <c r="AF20" s="86">
        <v>0.96430000000000005</v>
      </c>
    </row>
    <row r="21" spans="1:32" x14ac:dyDescent="0.4">
      <c r="A21" s="82" t="s">
        <v>177</v>
      </c>
      <c r="B21" s="83" t="s">
        <v>166</v>
      </c>
      <c r="C21" s="84">
        <v>45531.71429398148</v>
      </c>
      <c r="D21" s="85">
        <v>-6.9999999999999999E-4</v>
      </c>
      <c r="E21" s="85">
        <v>228.04179999999999</v>
      </c>
      <c r="F21" s="85">
        <v>1.06E-2</v>
      </c>
      <c r="G21" s="85">
        <v>-4.7999999999999996E-3</v>
      </c>
      <c r="H21" s="85">
        <v>6.3E-3</v>
      </c>
      <c r="I21" s="85">
        <v>-1E-4</v>
      </c>
      <c r="J21" s="85">
        <v>1.6163000000000001</v>
      </c>
      <c r="K21" s="85">
        <v>-8.0000000000000004E-4</v>
      </c>
      <c r="L21" s="85">
        <v>-4.8999999999999998E-3</v>
      </c>
      <c r="M21" s="85">
        <v>0.1123</v>
      </c>
      <c r="N21" s="85">
        <v>3.7999999999999999E-2</v>
      </c>
      <c r="O21" s="85">
        <v>324.90030000000002</v>
      </c>
      <c r="P21" s="85">
        <v>3.2899999999999999E-2</v>
      </c>
      <c r="Q21" s="85">
        <v>0.70369999999999999</v>
      </c>
      <c r="R21" s="85">
        <v>0.99829999999999997</v>
      </c>
      <c r="S21" s="85">
        <v>0.6593</v>
      </c>
      <c r="T21" s="85">
        <v>2.29E-2</v>
      </c>
      <c r="U21" s="85">
        <v>230.751</v>
      </c>
      <c r="V21" s="85">
        <v>5.6616999999999997</v>
      </c>
      <c r="W21" s="85">
        <v>4.2091000000000003</v>
      </c>
      <c r="X21" s="85">
        <v>-1.5E-3</v>
      </c>
      <c r="Y21" s="85">
        <v>1.6821999999999999</v>
      </c>
      <c r="Z21" s="85">
        <v>9.4299999999999995E-2</v>
      </c>
      <c r="AA21" s="85">
        <v>-1E-3</v>
      </c>
      <c r="AB21" s="85">
        <v>0.44919999999999999</v>
      </c>
      <c r="AC21" s="85">
        <v>3.0700000000000002E-2</v>
      </c>
      <c r="AD21" s="85">
        <v>9.1300000000000006E-2</v>
      </c>
      <c r="AE21" s="85">
        <v>2.8000000000000001E-2</v>
      </c>
      <c r="AF21" s="86">
        <v>2.24E-2</v>
      </c>
    </row>
    <row r="22" spans="1:32" x14ac:dyDescent="0.4">
      <c r="A22" s="82" t="s">
        <v>180</v>
      </c>
      <c r="B22" s="83" t="s">
        <v>166</v>
      </c>
      <c r="C22" s="84">
        <v>45531.71603009259</v>
      </c>
      <c r="D22" s="85">
        <v>1.7999999999999999E-2</v>
      </c>
      <c r="E22" s="85">
        <v>245.20959999999999</v>
      </c>
      <c r="F22" s="85">
        <v>0.51160000000000005</v>
      </c>
      <c r="G22" s="85">
        <v>9.5699999999999993E-2</v>
      </c>
      <c r="H22" s="85">
        <v>0.49809999999999999</v>
      </c>
      <c r="I22" s="85">
        <v>9.98E-2</v>
      </c>
      <c r="J22" s="85">
        <v>2.5706000000000002</v>
      </c>
      <c r="K22" s="85">
        <v>0.1946</v>
      </c>
      <c r="L22" s="85">
        <v>0.86839999999999995</v>
      </c>
      <c r="M22" s="85">
        <v>0.61270000000000002</v>
      </c>
      <c r="N22" s="85">
        <v>0.5635</v>
      </c>
      <c r="O22" s="85">
        <v>341.85480000000001</v>
      </c>
      <c r="P22" s="85">
        <v>1.0096000000000001</v>
      </c>
      <c r="Q22" s="85">
        <v>0.75439999999999996</v>
      </c>
      <c r="R22" s="85">
        <v>2.0142000000000002</v>
      </c>
      <c r="S22" s="85">
        <v>0.88070000000000004</v>
      </c>
      <c r="T22" s="85">
        <v>0.217</v>
      </c>
      <c r="U22" s="85">
        <v>211.077</v>
      </c>
      <c r="V22" s="85">
        <v>6.4490999999999996</v>
      </c>
      <c r="W22" s="85">
        <v>4.7877999999999998</v>
      </c>
      <c r="X22" s="85">
        <v>0.4919</v>
      </c>
      <c r="Y22" s="85">
        <v>2.2698999999999998</v>
      </c>
      <c r="Z22" s="85">
        <v>0.56850000000000001</v>
      </c>
      <c r="AA22" s="85">
        <v>0.47760000000000002</v>
      </c>
      <c r="AB22" s="85">
        <v>0.81840000000000002</v>
      </c>
      <c r="AC22" s="85">
        <v>0.23380000000000001</v>
      </c>
      <c r="AD22" s="85">
        <v>0.29909999999999998</v>
      </c>
      <c r="AE22" s="85">
        <v>0.53469999999999995</v>
      </c>
      <c r="AF22" s="86">
        <v>0.22639999999999999</v>
      </c>
    </row>
    <row r="23" spans="1:32" x14ac:dyDescent="0.4">
      <c r="A23" s="82" t="s">
        <v>183</v>
      </c>
      <c r="B23" s="83" t="s">
        <v>166</v>
      </c>
      <c r="C23" s="84">
        <v>45531.717766203707</v>
      </c>
      <c r="D23" s="85">
        <v>6.9999999999999999E-4</v>
      </c>
      <c r="E23" s="85">
        <v>1146.7787000000001</v>
      </c>
      <c r="F23" s="85">
        <v>4.99E-2</v>
      </c>
      <c r="G23" s="85">
        <v>3.5999999999999999E-3</v>
      </c>
      <c r="H23" s="85">
        <v>3.1199999999999999E-2</v>
      </c>
      <c r="I23" s="85">
        <v>-2.9999999999999997E-4</v>
      </c>
      <c r="J23" s="85">
        <v>7.8541999999999996</v>
      </c>
      <c r="K23" s="85">
        <v>-5.4999999999999997E-3</v>
      </c>
      <c r="L23" s="85">
        <v>-1.47E-2</v>
      </c>
      <c r="M23" s="85">
        <v>0.57499999999999996</v>
      </c>
      <c r="N23" s="85">
        <v>0.23300000000000001</v>
      </c>
      <c r="O23" s="101">
        <v>1621.8717999999999</v>
      </c>
      <c r="P23" s="85">
        <v>0.22259999999999999</v>
      </c>
      <c r="Q23" s="85">
        <v>3.7789000000000001</v>
      </c>
      <c r="R23" s="85">
        <v>5.1951000000000001</v>
      </c>
      <c r="S23" s="85">
        <v>3.1823999999999999</v>
      </c>
      <c r="T23" s="85">
        <v>5.3100000000000001E-2</v>
      </c>
      <c r="U23" s="85">
        <v>958.69579999999996</v>
      </c>
      <c r="V23" s="85">
        <v>29.462599999999998</v>
      </c>
      <c r="W23" s="85">
        <v>21.887699999999999</v>
      </c>
      <c r="X23" s="85">
        <v>5.2200000000000003E-2</v>
      </c>
      <c r="Y23" s="85">
        <v>8.6007999999999996</v>
      </c>
      <c r="Z23" s="85">
        <v>0.1031</v>
      </c>
      <c r="AA23" s="85">
        <v>-7.1099999999999997E-2</v>
      </c>
      <c r="AB23" s="85">
        <v>2.8391999999999999</v>
      </c>
      <c r="AC23" s="85">
        <v>0.152</v>
      </c>
      <c r="AD23" s="85">
        <v>0.46989999999999998</v>
      </c>
      <c r="AE23" s="85">
        <v>0.157</v>
      </c>
      <c r="AF23" s="86">
        <v>0.14630000000000001</v>
      </c>
    </row>
    <row r="24" spans="1:32" x14ac:dyDescent="0.4">
      <c r="A24" s="82" t="s">
        <v>187</v>
      </c>
      <c r="B24" s="83" t="s">
        <v>166</v>
      </c>
      <c r="C24" s="84">
        <v>45531.719502314816</v>
      </c>
      <c r="D24" s="85">
        <v>6.9999999999999999E-4</v>
      </c>
      <c r="E24" s="85">
        <v>1188.9331</v>
      </c>
      <c r="F24" s="85">
        <v>4.2700000000000002E-2</v>
      </c>
      <c r="G24" s="85">
        <v>7.6E-3</v>
      </c>
      <c r="H24" s="85">
        <v>3.2000000000000001E-2</v>
      </c>
      <c r="I24" s="85">
        <v>-2.9999999999999997E-4</v>
      </c>
      <c r="J24" s="85">
        <v>7.8044000000000002</v>
      </c>
      <c r="K24" s="85">
        <v>-1.1000000000000001E-3</v>
      </c>
      <c r="L24" s="85">
        <v>-1.7600000000000001E-2</v>
      </c>
      <c r="M24" s="85">
        <v>0.60050000000000003</v>
      </c>
      <c r="N24" s="85">
        <v>0.2576</v>
      </c>
      <c r="O24" s="101">
        <v>1681.8426999999999</v>
      </c>
      <c r="P24" s="85">
        <v>0.20269999999999999</v>
      </c>
      <c r="Q24" s="85">
        <v>3.9394</v>
      </c>
      <c r="R24" s="85">
        <v>5.3259999999999996</v>
      </c>
      <c r="S24" s="85">
        <v>3.282</v>
      </c>
      <c r="T24" s="85">
        <v>5.0099999999999999E-2</v>
      </c>
      <c r="U24" s="85">
        <v>888.61260000000004</v>
      </c>
      <c r="V24" s="85">
        <v>29.316400000000002</v>
      </c>
      <c r="W24" s="85">
        <v>22.77</v>
      </c>
      <c r="X24" s="85">
        <v>1.5299999999999999E-2</v>
      </c>
      <c r="Y24" s="85">
        <v>8.8829999999999991</v>
      </c>
      <c r="Z24" s="85">
        <v>9.3299999999999994E-2</v>
      </c>
      <c r="AA24" s="85">
        <v>-5.9400000000000001E-2</v>
      </c>
      <c r="AB24" s="85">
        <v>3.3003</v>
      </c>
      <c r="AC24" s="85">
        <v>0.1555</v>
      </c>
      <c r="AD24" s="85">
        <v>0.49030000000000001</v>
      </c>
      <c r="AE24" s="85">
        <v>0.16389999999999999</v>
      </c>
      <c r="AF24" s="86">
        <v>0.17180000000000001</v>
      </c>
    </row>
    <row r="25" spans="1:32" x14ac:dyDescent="0.4">
      <c r="A25" s="82" t="s">
        <v>191</v>
      </c>
      <c r="B25" s="83" t="s">
        <v>166</v>
      </c>
      <c r="C25" s="84">
        <v>45531.721238425926</v>
      </c>
      <c r="D25" s="85">
        <v>-1.1000000000000001E-3</v>
      </c>
      <c r="E25" s="85">
        <v>1115.0035</v>
      </c>
      <c r="F25" s="85">
        <v>4.0300000000000002E-2</v>
      </c>
      <c r="G25" s="85">
        <v>5.1999999999999998E-3</v>
      </c>
      <c r="H25" s="85">
        <v>3.0800000000000001E-2</v>
      </c>
      <c r="I25" s="85">
        <v>-2.9999999999999997E-4</v>
      </c>
      <c r="J25" s="85">
        <v>7.9840999999999998</v>
      </c>
      <c r="K25" s="85">
        <v>-6.1000000000000004E-3</v>
      </c>
      <c r="L25" s="85">
        <v>-1.9099999999999999E-2</v>
      </c>
      <c r="M25" s="85">
        <v>0.55549999999999999</v>
      </c>
      <c r="N25" s="85">
        <v>0.18090000000000001</v>
      </c>
      <c r="O25" s="101">
        <v>1597.4987000000001</v>
      </c>
      <c r="P25" s="85">
        <v>0.21429999999999999</v>
      </c>
      <c r="Q25" s="85">
        <v>3.6294</v>
      </c>
      <c r="R25" s="85">
        <v>5.1105999999999998</v>
      </c>
      <c r="S25" s="85">
        <v>3.1486999999999998</v>
      </c>
      <c r="T25" s="85">
        <v>4.58E-2</v>
      </c>
      <c r="U25" s="85">
        <v>1000.941</v>
      </c>
      <c r="V25" s="85">
        <v>28.094999999999999</v>
      </c>
      <c r="W25" s="85">
        <v>20.9528</v>
      </c>
      <c r="X25" s="85">
        <v>1.1900000000000001E-2</v>
      </c>
      <c r="Y25" s="85">
        <v>8.3544999999999998</v>
      </c>
      <c r="Z25" s="85">
        <v>9.9900000000000003E-2</v>
      </c>
      <c r="AA25" s="85">
        <v>-7.9000000000000001E-2</v>
      </c>
      <c r="AB25" s="85">
        <v>2.5436999999999999</v>
      </c>
      <c r="AC25" s="85">
        <v>0.15179999999999999</v>
      </c>
      <c r="AD25" s="85">
        <v>0.45779999999999998</v>
      </c>
      <c r="AE25" s="85">
        <v>0.16059999999999999</v>
      </c>
      <c r="AF25" s="86">
        <v>0.10979999999999999</v>
      </c>
    </row>
    <row r="26" spans="1:32" x14ac:dyDescent="0.4">
      <c r="A26" s="82" t="s">
        <v>195</v>
      </c>
      <c r="B26" s="83" t="s">
        <v>166</v>
      </c>
      <c r="C26" s="84">
        <v>45531.722962962966</v>
      </c>
      <c r="D26" s="85">
        <v>2.9999999999999997E-4</v>
      </c>
      <c r="E26" s="85">
        <v>1117.2134000000001</v>
      </c>
      <c r="F26" s="85">
        <v>4.5400000000000003E-2</v>
      </c>
      <c r="G26" s="85">
        <v>4.4000000000000003E-3</v>
      </c>
      <c r="H26" s="85">
        <v>3.0599999999999999E-2</v>
      </c>
      <c r="I26" s="85">
        <v>-2.9999999999999997E-4</v>
      </c>
      <c r="J26" s="85">
        <v>7.9753999999999996</v>
      </c>
      <c r="K26" s="85">
        <v>-3.5000000000000001E-3</v>
      </c>
      <c r="L26" s="85">
        <v>-1.6400000000000001E-2</v>
      </c>
      <c r="M26" s="85">
        <v>0.56089999999999995</v>
      </c>
      <c r="N26" s="85">
        <v>0.1983</v>
      </c>
      <c r="O26" s="101">
        <v>1608.8897999999999</v>
      </c>
      <c r="P26" s="85">
        <v>0.221</v>
      </c>
      <c r="Q26" s="85">
        <v>3.6501999999999999</v>
      </c>
      <c r="R26" s="85">
        <v>5.0739000000000001</v>
      </c>
      <c r="S26" s="85">
        <v>3.161</v>
      </c>
      <c r="T26" s="85">
        <v>4.41E-2</v>
      </c>
      <c r="U26" s="85">
        <v>987.38869999999997</v>
      </c>
      <c r="V26" s="85">
        <v>27.6983</v>
      </c>
      <c r="W26" s="85">
        <v>20.1584</v>
      </c>
      <c r="X26" s="85">
        <v>1.5699999999999999E-2</v>
      </c>
      <c r="Y26" s="85">
        <v>8.1880000000000006</v>
      </c>
      <c r="Z26" s="85">
        <v>9.2100000000000001E-2</v>
      </c>
      <c r="AA26" s="85">
        <v>-7.85E-2</v>
      </c>
      <c r="AB26" s="85">
        <v>2.3212000000000002</v>
      </c>
      <c r="AC26" s="85">
        <v>0.1515</v>
      </c>
      <c r="AD26" s="85">
        <v>0.4652</v>
      </c>
      <c r="AE26" s="85">
        <v>0.1595</v>
      </c>
      <c r="AF26" s="86">
        <v>8.6400000000000005E-2</v>
      </c>
    </row>
    <row r="27" spans="1:32" x14ac:dyDescent="0.4">
      <c r="A27" s="82" t="s">
        <v>199</v>
      </c>
      <c r="B27" s="83" t="s">
        <v>166</v>
      </c>
      <c r="C27" s="84">
        <v>45531.724710648145</v>
      </c>
      <c r="D27" s="85">
        <v>0.1008</v>
      </c>
      <c r="E27" s="85">
        <v>1179.8033</v>
      </c>
      <c r="F27" s="85">
        <v>2.5954999999999999</v>
      </c>
      <c r="G27" s="85">
        <v>0.50009999999999999</v>
      </c>
      <c r="H27" s="85">
        <v>2.4344000000000001</v>
      </c>
      <c r="I27" s="85">
        <v>0.48799999999999999</v>
      </c>
      <c r="J27" s="85">
        <v>12.565099999999999</v>
      </c>
      <c r="K27" s="85">
        <v>0.95550000000000002</v>
      </c>
      <c r="L27" s="85">
        <v>4.3384</v>
      </c>
      <c r="M27" s="85">
        <v>3.0709</v>
      </c>
      <c r="N27" s="85">
        <v>2.9937999999999998</v>
      </c>
      <c r="O27" s="101">
        <v>1664.2249999999999</v>
      </c>
      <c r="P27" s="85">
        <v>5.1422999999999996</v>
      </c>
      <c r="Q27" s="85">
        <v>3.9167999999999998</v>
      </c>
      <c r="R27" s="85">
        <v>10.115399999999999</v>
      </c>
      <c r="S27" s="85">
        <v>4.1494999999999997</v>
      </c>
      <c r="T27" s="85">
        <v>1.1046</v>
      </c>
      <c r="U27" s="85">
        <v>921.58090000000004</v>
      </c>
      <c r="V27" s="85">
        <v>32.220799999999997</v>
      </c>
      <c r="W27" s="85">
        <v>24.050999999999998</v>
      </c>
      <c r="X27" s="85">
        <v>2.4645999999999999</v>
      </c>
      <c r="Y27" s="85">
        <v>11.3629</v>
      </c>
      <c r="Z27" s="85">
        <v>2.5255000000000001</v>
      </c>
      <c r="AA27" s="85">
        <v>2.2963</v>
      </c>
      <c r="AB27" s="85">
        <v>5.1906999999999996</v>
      </c>
      <c r="AC27" s="85">
        <v>1.1458999999999999</v>
      </c>
      <c r="AD27" s="85">
        <v>1.5327</v>
      </c>
      <c r="AE27" s="85">
        <v>2.7189999999999999</v>
      </c>
      <c r="AF27" s="86">
        <v>1.1048</v>
      </c>
    </row>
    <row r="28" spans="1:32" ht="15" thickBot="1" x14ac:dyDescent="0.45">
      <c r="A28" s="82" t="s">
        <v>203</v>
      </c>
      <c r="B28" s="83" t="s">
        <v>166</v>
      </c>
      <c r="C28" s="84">
        <v>45531.726435185185</v>
      </c>
      <c r="D28" s="85">
        <v>0.10100000000000001</v>
      </c>
      <c r="E28" s="85">
        <v>1179.4112</v>
      </c>
      <c r="F28" s="85">
        <v>2.6006</v>
      </c>
      <c r="G28" s="85">
        <v>0.50690000000000002</v>
      </c>
      <c r="H28" s="85">
        <v>2.4346000000000001</v>
      </c>
      <c r="I28" s="85">
        <v>0.48649999999999999</v>
      </c>
      <c r="J28" s="85">
        <v>12.6121</v>
      </c>
      <c r="K28" s="85">
        <v>0.95789999999999997</v>
      </c>
      <c r="L28" s="85">
        <v>4.3689</v>
      </c>
      <c r="M28" s="85">
        <v>3.0794000000000001</v>
      </c>
      <c r="N28" s="85">
        <v>2.9992999999999999</v>
      </c>
      <c r="O28" s="101">
        <v>1660.0222000000001</v>
      </c>
      <c r="P28" s="85">
        <v>5.1207000000000003</v>
      </c>
      <c r="Q28" s="85">
        <v>3.8969</v>
      </c>
      <c r="R28" s="85">
        <v>10.1462</v>
      </c>
      <c r="S28" s="85">
        <v>4.1551999999999998</v>
      </c>
      <c r="T28" s="85">
        <v>1.1113999999999999</v>
      </c>
      <c r="U28" s="85">
        <v>922.68970000000002</v>
      </c>
      <c r="V28" s="85">
        <v>32.488900000000001</v>
      </c>
      <c r="W28" s="85">
        <v>24.13</v>
      </c>
      <c r="X28" s="85">
        <v>2.4735999999999998</v>
      </c>
      <c r="Y28" s="85">
        <v>11.364100000000001</v>
      </c>
      <c r="Z28" s="85">
        <v>2.5286</v>
      </c>
      <c r="AA28" s="85">
        <v>2.3129</v>
      </c>
      <c r="AB28" s="85">
        <v>5.2030000000000003</v>
      </c>
      <c r="AC28" s="85">
        <v>1.1444000000000001</v>
      </c>
      <c r="AD28" s="85">
        <v>1.5364</v>
      </c>
      <c r="AE28" s="85">
        <v>2.7233000000000001</v>
      </c>
      <c r="AF28" s="86">
        <v>1.1089</v>
      </c>
    </row>
    <row r="29" spans="1:32" ht="15" thickBot="1" x14ac:dyDescent="0.45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4"/>
    </row>
    <row r="30" spans="1:32" s="26" customFormat="1" ht="15" thickBot="1" x14ac:dyDescent="0.45">
      <c r="A30" s="107" t="s">
        <v>1</v>
      </c>
      <c r="B30" s="108" t="s">
        <v>2</v>
      </c>
      <c r="C30" s="109" t="s">
        <v>3</v>
      </c>
      <c r="D30" s="109" t="s">
        <v>231</v>
      </c>
      <c r="E30" s="109" t="s">
        <v>232</v>
      </c>
      <c r="F30" s="109" t="s">
        <v>233</v>
      </c>
      <c r="G30" s="109" t="s">
        <v>234</v>
      </c>
      <c r="H30" s="109" t="s">
        <v>235</v>
      </c>
      <c r="I30" s="109" t="s">
        <v>236</v>
      </c>
      <c r="J30" s="109" t="s">
        <v>237</v>
      </c>
      <c r="K30" s="109" t="s">
        <v>238</v>
      </c>
      <c r="L30" s="109" t="s">
        <v>239</v>
      </c>
      <c r="M30" s="109" t="s">
        <v>240</v>
      </c>
      <c r="N30" s="109" t="s">
        <v>241</v>
      </c>
      <c r="O30" s="109" t="s">
        <v>242</v>
      </c>
      <c r="P30" s="109" t="s">
        <v>243</v>
      </c>
      <c r="Q30" s="109" t="s">
        <v>244</v>
      </c>
      <c r="R30" s="109" t="s">
        <v>245</v>
      </c>
      <c r="S30" s="109" t="s">
        <v>246</v>
      </c>
      <c r="T30" s="109" t="s">
        <v>247</v>
      </c>
      <c r="U30" s="109" t="s">
        <v>248</v>
      </c>
      <c r="V30" s="109" t="s">
        <v>249</v>
      </c>
      <c r="W30" s="109" t="s">
        <v>250</v>
      </c>
      <c r="X30" s="109" t="s">
        <v>251</v>
      </c>
      <c r="Y30" s="109" t="s">
        <v>252</v>
      </c>
      <c r="Z30" s="109" t="s">
        <v>253</v>
      </c>
      <c r="AA30" s="109" t="s">
        <v>254</v>
      </c>
      <c r="AB30" s="109" t="s">
        <v>255</v>
      </c>
      <c r="AC30" s="109" t="s">
        <v>256</v>
      </c>
      <c r="AD30" s="109" t="s">
        <v>257</v>
      </c>
      <c r="AE30" s="109" t="s">
        <v>258</v>
      </c>
      <c r="AF30" s="110" t="s">
        <v>259</v>
      </c>
    </row>
    <row r="31" spans="1:32" x14ac:dyDescent="0.4">
      <c r="A31" s="111" t="s">
        <v>270</v>
      </c>
      <c r="B31" s="112"/>
      <c r="C31" s="113"/>
      <c r="D31" s="114">
        <v>0.5</v>
      </c>
      <c r="E31" s="114">
        <v>0.5</v>
      </c>
      <c r="F31" s="114">
        <v>0.5</v>
      </c>
      <c r="G31" s="114">
        <v>0.5</v>
      </c>
      <c r="H31" s="114">
        <v>0.5</v>
      </c>
      <c r="I31" s="114">
        <v>0.5</v>
      </c>
      <c r="J31" s="114">
        <v>0.5</v>
      </c>
      <c r="K31" s="114">
        <v>0.5</v>
      </c>
      <c r="L31" s="114">
        <v>0.5</v>
      </c>
      <c r="M31" s="114">
        <v>0.5</v>
      </c>
      <c r="N31" s="114">
        <v>0.5</v>
      </c>
      <c r="O31" s="114">
        <v>0.5</v>
      </c>
      <c r="P31" s="114">
        <v>0.5</v>
      </c>
      <c r="Q31" s="114">
        <v>0.5</v>
      </c>
      <c r="R31" s="114">
        <v>0.5</v>
      </c>
      <c r="S31" s="114">
        <v>0.5</v>
      </c>
      <c r="T31" s="114">
        <v>0.5</v>
      </c>
      <c r="U31" s="114">
        <v>0.5</v>
      </c>
      <c r="V31" s="114">
        <v>0.5</v>
      </c>
      <c r="W31" s="114">
        <v>0.5</v>
      </c>
      <c r="X31" s="114">
        <v>0.5</v>
      </c>
      <c r="Y31" s="114">
        <v>0.5</v>
      </c>
      <c r="Z31" s="114">
        <v>0.5</v>
      </c>
      <c r="AA31" s="114">
        <v>0.5</v>
      </c>
      <c r="AB31" s="114">
        <v>0.5</v>
      </c>
      <c r="AC31" s="114">
        <v>0.5</v>
      </c>
      <c r="AD31" s="114">
        <v>0.5</v>
      </c>
      <c r="AE31" s="114">
        <v>0.5</v>
      </c>
      <c r="AF31" s="115">
        <v>0.5</v>
      </c>
    </row>
    <row r="32" spans="1:32" x14ac:dyDescent="0.4">
      <c r="A32" s="116" t="s">
        <v>271</v>
      </c>
      <c r="B32" s="83"/>
      <c r="C32" s="84"/>
      <c r="D32" s="117">
        <v>20</v>
      </c>
      <c r="E32" s="117">
        <v>200</v>
      </c>
      <c r="F32" s="117">
        <v>20</v>
      </c>
      <c r="G32" s="117">
        <v>20</v>
      </c>
      <c r="H32" s="117">
        <v>50</v>
      </c>
      <c r="I32" s="117">
        <v>20</v>
      </c>
      <c r="J32" s="117">
        <v>2000</v>
      </c>
      <c r="K32" s="117">
        <v>20</v>
      </c>
      <c r="L32" s="117">
        <v>20</v>
      </c>
      <c r="M32" s="117">
        <v>50</v>
      </c>
      <c r="N32" s="117">
        <v>100</v>
      </c>
      <c r="O32" s="117">
        <v>1000</v>
      </c>
      <c r="P32" s="117">
        <v>100</v>
      </c>
      <c r="Q32" s="117">
        <v>100</v>
      </c>
      <c r="R32" s="117">
        <v>2000</v>
      </c>
      <c r="S32" s="117">
        <v>50</v>
      </c>
      <c r="T32" s="117">
        <v>20</v>
      </c>
      <c r="U32" s="117">
        <v>100</v>
      </c>
      <c r="V32" s="117">
        <v>50</v>
      </c>
      <c r="W32" s="117">
        <v>200</v>
      </c>
      <c r="X32" s="117">
        <v>200</v>
      </c>
      <c r="Y32" s="117">
        <v>100</v>
      </c>
      <c r="Z32" s="117">
        <v>50</v>
      </c>
      <c r="AA32" s="117">
        <v>20</v>
      </c>
      <c r="AB32" s="117">
        <v>100</v>
      </c>
      <c r="AC32" s="117">
        <v>20</v>
      </c>
      <c r="AD32" s="117">
        <v>50</v>
      </c>
      <c r="AE32" s="117">
        <v>20</v>
      </c>
      <c r="AF32" s="118">
        <v>100</v>
      </c>
    </row>
    <row r="33" spans="1:32" s="18" customFormat="1" x14ac:dyDescent="0.4">
      <c r="A33" s="119" t="s">
        <v>272</v>
      </c>
      <c r="B33" s="120"/>
      <c r="C33" s="121"/>
      <c r="D33" s="122">
        <v>0.99999000000000005</v>
      </c>
      <c r="E33" s="122">
        <v>0.99995999999999996</v>
      </c>
      <c r="F33" s="122">
        <v>0.99997999999999998</v>
      </c>
      <c r="G33" s="122">
        <v>0.99999000000000005</v>
      </c>
      <c r="H33" s="122">
        <v>0.99961</v>
      </c>
      <c r="I33" s="122">
        <v>1</v>
      </c>
      <c r="J33" s="122">
        <v>0.99997000000000003</v>
      </c>
      <c r="K33" s="122">
        <v>1</v>
      </c>
      <c r="L33" s="122">
        <v>0.99999000000000005</v>
      </c>
      <c r="M33" s="122">
        <v>0.99999000000000005</v>
      </c>
      <c r="N33" s="122">
        <v>0.99992999999999999</v>
      </c>
      <c r="O33" s="122">
        <v>0.99997999999999998</v>
      </c>
      <c r="P33" s="122">
        <v>1</v>
      </c>
      <c r="Q33" s="122">
        <v>0.99997000000000003</v>
      </c>
      <c r="R33" s="122">
        <v>0.99992000000000003</v>
      </c>
      <c r="S33" s="122">
        <v>0.99987999999999999</v>
      </c>
      <c r="T33" s="122">
        <v>0.99978999999999996</v>
      </c>
      <c r="U33" s="122">
        <v>1</v>
      </c>
      <c r="V33" s="122">
        <v>0.99999000000000005</v>
      </c>
      <c r="W33" s="122">
        <v>0.99995000000000001</v>
      </c>
      <c r="X33" s="122">
        <v>0.99987000000000004</v>
      </c>
      <c r="Y33" s="122">
        <v>0.99980999999999998</v>
      </c>
      <c r="Z33" s="122">
        <v>0.99955000000000005</v>
      </c>
      <c r="AA33" s="122">
        <v>0.99997999999999998</v>
      </c>
      <c r="AB33" s="122">
        <v>0.99963999999999997</v>
      </c>
      <c r="AC33" s="122">
        <v>0.99997000000000003</v>
      </c>
      <c r="AD33" s="122">
        <v>1</v>
      </c>
      <c r="AE33" s="122">
        <v>1</v>
      </c>
      <c r="AF33" s="123">
        <v>1</v>
      </c>
    </row>
    <row r="34" spans="1:32" s="128" customFormat="1" x14ac:dyDescent="0.4">
      <c r="A34" s="124" t="s">
        <v>273</v>
      </c>
      <c r="B34" s="125"/>
      <c r="C34" s="125"/>
      <c r="D34" s="126">
        <v>4.5598007778118264E-3</v>
      </c>
      <c r="E34" s="126">
        <v>4.871529299580026E-3</v>
      </c>
      <c r="F34" s="126">
        <v>6.0724656367903808E-3</v>
      </c>
      <c r="G34" s="126">
        <v>1.6215884321656136E-3</v>
      </c>
      <c r="H34" s="126">
        <v>1.1879423386680018E-4</v>
      </c>
      <c r="I34" s="126">
        <v>1.6800041666615003E-4</v>
      </c>
      <c r="J34" s="126">
        <v>3.8864661227564212E-3</v>
      </c>
      <c r="K34" s="126">
        <v>2.472899175731457E-4</v>
      </c>
      <c r="L34" s="126">
        <v>2.472899175731457E-4</v>
      </c>
      <c r="M34" s="126">
        <v>6.9999999999999999E-4</v>
      </c>
      <c r="N34" s="126">
        <v>7.6374006922076123E-4</v>
      </c>
      <c r="O34" s="126">
        <v>3.168341173758491E-3</v>
      </c>
      <c r="P34" s="126">
        <v>3.2872534677295354E-2</v>
      </c>
      <c r="Q34" s="126">
        <v>1.5923154764890871E-3</v>
      </c>
      <c r="R34" s="126">
        <v>8.0476700512218668E-3</v>
      </c>
      <c r="S34" s="126">
        <v>8.0570169417719351E-4</v>
      </c>
      <c r="T34" s="126">
        <v>5.0864652100779536E-4</v>
      </c>
      <c r="U34" s="126">
        <v>1.3509852158085714E-3</v>
      </c>
      <c r="V34" s="126">
        <v>2.493735921597687E-3</v>
      </c>
      <c r="W34" s="126">
        <v>7.2662203306349928E-3</v>
      </c>
      <c r="X34" s="126">
        <v>4.9324647672335173E-3</v>
      </c>
      <c r="Y34" s="126">
        <v>5.8515455943992508E-3</v>
      </c>
      <c r="Z34" s="126">
        <v>5.6273870561744715E-3</v>
      </c>
      <c r="AA34" s="126">
        <v>6.4430587391910875E-3</v>
      </c>
      <c r="AB34" s="126">
        <v>2.3579982145879577E-3</v>
      </c>
      <c r="AC34" s="126">
        <v>1.6800041666615003E-4</v>
      </c>
      <c r="AD34" s="126">
        <v>1.1879423386680018E-4</v>
      </c>
      <c r="AE34" s="126">
        <v>9.3286886359587894E-4</v>
      </c>
      <c r="AF34" s="127">
        <v>5.9397116933400092E-4</v>
      </c>
    </row>
    <row r="35" spans="1:32" ht="15" thickBot="1" x14ac:dyDescent="0.45">
      <c r="A35" s="129" t="s">
        <v>274</v>
      </c>
      <c r="B35" s="103"/>
      <c r="C35" s="104"/>
      <c r="D35" s="130">
        <v>4.559800777811826E-2</v>
      </c>
      <c r="E35" s="130">
        <v>4.8715292995800262E-2</v>
      </c>
      <c r="F35" s="130">
        <v>6.0724656367903806E-2</v>
      </c>
      <c r="G35" s="130">
        <v>1.6215884321656136E-2</v>
      </c>
      <c r="H35" s="130">
        <v>1.1879423386680018E-3</v>
      </c>
      <c r="I35" s="130">
        <v>1.6800041666615003E-3</v>
      </c>
      <c r="J35" s="130">
        <v>3.8864661227564212E-2</v>
      </c>
      <c r="K35" s="130">
        <v>2.4728991757314569E-3</v>
      </c>
      <c r="L35" s="130">
        <v>2.4728991757314569E-3</v>
      </c>
      <c r="M35" s="130">
        <v>7.4000000000000003E-3</v>
      </c>
      <c r="N35" s="130">
        <v>7.6374006922076123E-3</v>
      </c>
      <c r="O35" s="130">
        <v>3.1683411737584911E-2</v>
      </c>
      <c r="P35" s="130">
        <v>0.32872534677295351</v>
      </c>
      <c r="Q35" s="130">
        <v>1.5923154764890871E-2</v>
      </c>
      <c r="R35" s="130">
        <v>8.0476700512218668E-2</v>
      </c>
      <c r="S35" s="130">
        <v>8.0570169417719349E-3</v>
      </c>
      <c r="T35" s="130">
        <v>5.0864652100779534E-3</v>
      </c>
      <c r="U35" s="130">
        <v>1.3509852158085714E-2</v>
      </c>
      <c r="V35" s="130">
        <v>2.4937359215976871E-2</v>
      </c>
      <c r="W35" s="130">
        <v>7.2662203306349926E-2</v>
      </c>
      <c r="X35" s="130">
        <v>4.9324647672335173E-2</v>
      </c>
      <c r="Y35" s="130">
        <v>5.851545594399251E-2</v>
      </c>
      <c r="Z35" s="130">
        <v>5.6273870561744717E-2</v>
      </c>
      <c r="AA35" s="130">
        <v>6.4430587391910876E-2</v>
      </c>
      <c r="AB35" s="130">
        <v>2.3579982145879579E-2</v>
      </c>
      <c r="AC35" s="130">
        <v>1.6800041666615003E-3</v>
      </c>
      <c r="AD35" s="130">
        <v>1.1879423386680018E-3</v>
      </c>
      <c r="AE35" s="130">
        <v>9.328688635958789E-3</v>
      </c>
      <c r="AF35" s="131">
        <v>5.939711693340009E-3</v>
      </c>
    </row>
    <row r="36" spans="1:32" x14ac:dyDescent="0.4">
      <c r="C36" s="18"/>
    </row>
    <row r="37" spans="1:32" x14ac:dyDescent="0.4">
      <c r="C37" s="18"/>
    </row>
    <row r="38" spans="1:32" ht="15" thickBot="1" x14ac:dyDescent="0.45">
      <c r="A38" s="132" t="s">
        <v>275</v>
      </c>
      <c r="B38" s="132"/>
      <c r="C38" s="132"/>
    </row>
    <row r="39" spans="1:32" x14ac:dyDescent="0.4">
      <c r="A39" s="176"/>
      <c r="B39" s="134" t="s">
        <v>285</v>
      </c>
      <c r="C39" s="135"/>
      <c r="D39" s="160"/>
      <c r="E39" s="161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32" x14ac:dyDescent="0.4">
      <c r="A40" s="158"/>
      <c r="B40" s="139" t="s">
        <v>287</v>
      </c>
      <c r="C40" s="140"/>
      <c r="D40" s="140"/>
      <c r="E40" s="141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32" x14ac:dyDescent="0.4">
      <c r="A41" s="162" t="s">
        <v>289</v>
      </c>
      <c r="B41" s="145" t="s">
        <v>290</v>
      </c>
      <c r="C41" s="148"/>
      <c r="D41" s="148"/>
      <c r="E41" s="146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32" ht="15" thickBot="1" x14ac:dyDescent="0.45">
      <c r="A42" s="167" t="s">
        <v>292</v>
      </c>
      <c r="B42" s="168" t="s">
        <v>293</v>
      </c>
      <c r="C42" s="168"/>
      <c r="D42" s="168"/>
      <c r="E42" s="169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32" ht="15" thickBot="1" x14ac:dyDescent="0.45">
      <c r="A43" s="171"/>
      <c r="B43" s="172" t="s">
        <v>295</v>
      </c>
      <c r="C43" s="63"/>
      <c r="D43" s="63"/>
      <c r="E43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437C3-1257-4F0D-B12B-9B576CB1BA24}">
  <dimension ref="A1:AF182"/>
  <sheetViews>
    <sheetView zoomScale="70" zoomScaleNormal="70" workbookViewId="0">
      <selection activeCell="A2" sqref="A2"/>
    </sheetView>
  </sheetViews>
  <sheetFormatPr defaultRowHeight="14.6" x14ac:dyDescent="0.4"/>
  <cols>
    <col min="1" max="1" width="39.3046875" bestFit="1" customWidth="1"/>
    <col min="2" max="2" width="8.84375" customWidth="1"/>
    <col min="3" max="3" width="17.69140625" customWidth="1"/>
    <col min="4" max="32" width="8.92187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298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209</v>
      </c>
      <c r="B3" s="12"/>
      <c r="C3" s="13" t="s">
        <v>210</v>
      </c>
      <c r="D3" s="13"/>
      <c r="E3" s="9"/>
      <c r="F3" s="9"/>
      <c r="G3" s="14" t="s">
        <v>211</v>
      </c>
      <c r="H3" s="13"/>
      <c r="I3" s="15">
        <v>45531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212</v>
      </c>
      <c r="B4" s="17"/>
      <c r="C4" s="13" t="s">
        <v>213</v>
      </c>
      <c r="D4" s="13"/>
      <c r="E4" s="9"/>
      <c r="F4" s="9"/>
      <c r="G4" s="14" t="s">
        <v>214</v>
      </c>
      <c r="H4" s="13"/>
      <c r="I4" s="15">
        <v>45525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215</v>
      </c>
      <c r="C5" s="12" t="s">
        <v>216</v>
      </c>
      <c r="D5" s="13"/>
      <c r="E5" s="9"/>
      <c r="F5" s="9"/>
      <c r="G5" s="14" t="s">
        <v>217</v>
      </c>
      <c r="H5" s="13"/>
      <c r="I5" s="19" t="s">
        <v>218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219</v>
      </c>
      <c r="C6" s="12" t="s">
        <v>220</v>
      </c>
      <c r="D6" s="13"/>
      <c r="E6" s="9"/>
      <c r="F6" s="9"/>
      <c r="G6" s="14" t="s">
        <v>221</v>
      </c>
      <c r="H6" s="13"/>
      <c r="I6" s="13" t="s">
        <v>222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223</v>
      </c>
      <c r="C7" s="12" t="s">
        <v>224</v>
      </c>
      <c r="D7" s="13"/>
      <c r="E7" s="9"/>
      <c r="F7" s="9"/>
      <c r="G7" s="14" t="s">
        <v>225</v>
      </c>
      <c r="H7" s="20"/>
      <c r="I7" s="21" t="s">
        <v>226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227</v>
      </c>
      <c r="C8" s="13"/>
      <c r="D8" s="13"/>
      <c r="E8" s="9"/>
      <c r="F8" s="9"/>
      <c r="G8" s="11" t="s">
        <v>228</v>
      </c>
      <c r="H8" s="13"/>
      <c r="I8" s="13" t="s">
        <v>229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230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4">
      <c r="A13" s="22" t="s">
        <v>1</v>
      </c>
      <c r="B13" s="23" t="s">
        <v>2</v>
      </c>
      <c r="C13" s="24" t="s">
        <v>3</v>
      </c>
      <c r="D13" s="24" t="s">
        <v>231</v>
      </c>
      <c r="E13" s="24" t="s">
        <v>232</v>
      </c>
      <c r="F13" s="24" t="s">
        <v>233</v>
      </c>
      <c r="G13" s="24" t="s">
        <v>234</v>
      </c>
      <c r="H13" s="24" t="s">
        <v>235</v>
      </c>
      <c r="I13" s="24" t="s">
        <v>236</v>
      </c>
      <c r="J13" s="24" t="s">
        <v>237</v>
      </c>
      <c r="K13" s="24" t="s">
        <v>238</v>
      </c>
      <c r="L13" s="24" t="s">
        <v>239</v>
      </c>
      <c r="M13" s="24" t="s">
        <v>240</v>
      </c>
      <c r="N13" s="24" t="s">
        <v>241</v>
      </c>
      <c r="O13" s="24" t="s">
        <v>242</v>
      </c>
      <c r="P13" s="24" t="s">
        <v>243</v>
      </c>
      <c r="Q13" s="24" t="s">
        <v>244</v>
      </c>
      <c r="R13" s="24" t="s">
        <v>245</v>
      </c>
      <c r="S13" s="24" t="s">
        <v>246</v>
      </c>
      <c r="T13" s="24" t="s">
        <v>247</v>
      </c>
      <c r="U13" s="24" t="s">
        <v>248</v>
      </c>
      <c r="V13" s="24" t="s">
        <v>249</v>
      </c>
      <c r="W13" s="24" t="s">
        <v>250</v>
      </c>
      <c r="X13" s="24" t="s">
        <v>251</v>
      </c>
      <c r="Y13" s="24" t="s">
        <v>252</v>
      </c>
      <c r="Z13" s="24" t="s">
        <v>253</v>
      </c>
      <c r="AA13" s="24" t="s">
        <v>254</v>
      </c>
      <c r="AB13" s="24" t="s">
        <v>255</v>
      </c>
      <c r="AC13" s="24" t="s">
        <v>256</v>
      </c>
      <c r="AD13" s="24" t="s">
        <v>257</v>
      </c>
      <c r="AE13" s="24" t="s">
        <v>258</v>
      </c>
      <c r="AF13" s="25" t="s">
        <v>259</v>
      </c>
    </row>
    <row r="14" spans="1:32" s="26" customFormat="1" ht="15" thickBot="1" x14ac:dyDescent="0.45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4">
      <c r="A15" s="31" t="s">
        <v>120</v>
      </c>
      <c r="B15" s="32" t="s">
        <v>260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4">
      <c r="A16" s="36" t="s">
        <v>122</v>
      </c>
      <c r="B16" s="37" t="s">
        <v>260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4">
      <c r="A17" s="36" t="s">
        <v>124</v>
      </c>
      <c r="B17" s="37" t="s">
        <v>260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4">
      <c r="A18" s="36" t="s">
        <v>127</v>
      </c>
      <c r="B18" s="37" t="s">
        <v>260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4">
      <c r="A19" s="36" t="s">
        <v>128</v>
      </c>
      <c r="B19" s="37" t="s">
        <v>260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4">
      <c r="A20" s="41" t="s">
        <v>261</v>
      </c>
      <c r="B20" s="42" t="s">
        <v>118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4">
      <c r="A21" s="46" t="s">
        <v>262</v>
      </c>
      <c r="B21" s="47" t="s">
        <v>118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4">
      <c r="A22" s="46" t="s">
        <v>167</v>
      </c>
      <c r="B22" s="47" t="s">
        <v>118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4">
      <c r="A23" s="46" t="s">
        <v>263</v>
      </c>
      <c r="B23" s="47" t="s">
        <v>118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4">
      <c r="A24" s="41" t="s">
        <v>264</v>
      </c>
      <c r="B24" s="42" t="s">
        <v>118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4">
      <c r="A25" s="51"/>
      <c r="B25" s="52"/>
      <c r="C25" s="53" t="s">
        <v>265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5" customHeight="1" thickBot="1" x14ac:dyDescent="0.45">
      <c r="A26" s="57"/>
      <c r="B26" s="58"/>
      <c r="C26" s="59" t="s">
        <v>266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" thickBot="1" x14ac:dyDescent="0.45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" thickBot="1" x14ac:dyDescent="0.45">
      <c r="A28" s="65" t="s">
        <v>1</v>
      </c>
      <c r="B28" s="66" t="s">
        <v>2</v>
      </c>
      <c r="C28" s="67" t="s">
        <v>3</v>
      </c>
      <c r="D28" s="67" t="s">
        <v>231</v>
      </c>
      <c r="E28" s="67" t="s">
        <v>232</v>
      </c>
      <c r="F28" s="67" t="s">
        <v>233</v>
      </c>
      <c r="G28" s="67" t="s">
        <v>234</v>
      </c>
      <c r="H28" s="67" t="s">
        <v>235</v>
      </c>
      <c r="I28" s="67" t="s">
        <v>236</v>
      </c>
      <c r="J28" s="67" t="s">
        <v>237</v>
      </c>
      <c r="K28" s="67" t="s">
        <v>238</v>
      </c>
      <c r="L28" s="67" t="s">
        <v>239</v>
      </c>
      <c r="M28" s="67" t="s">
        <v>240</v>
      </c>
      <c r="N28" s="67" t="s">
        <v>241</v>
      </c>
      <c r="O28" s="67" t="s">
        <v>242</v>
      </c>
      <c r="P28" s="67" t="s">
        <v>243</v>
      </c>
      <c r="Q28" s="67" t="s">
        <v>244</v>
      </c>
      <c r="R28" s="67" t="s">
        <v>245</v>
      </c>
      <c r="S28" s="67" t="s">
        <v>246</v>
      </c>
      <c r="T28" s="67" t="s">
        <v>247</v>
      </c>
      <c r="U28" s="67" t="s">
        <v>248</v>
      </c>
      <c r="V28" s="67" t="s">
        <v>249</v>
      </c>
      <c r="W28" s="67" t="s">
        <v>250</v>
      </c>
      <c r="X28" s="67" t="s">
        <v>251</v>
      </c>
      <c r="Y28" s="67" t="s">
        <v>252</v>
      </c>
      <c r="Z28" s="67" t="s">
        <v>253</v>
      </c>
      <c r="AA28" s="67" t="s">
        <v>254</v>
      </c>
      <c r="AB28" s="67" t="s">
        <v>255</v>
      </c>
      <c r="AC28" s="67" t="s">
        <v>256</v>
      </c>
      <c r="AD28" s="67" t="s">
        <v>257</v>
      </c>
      <c r="AE28" s="67" t="s">
        <v>258</v>
      </c>
      <c r="AF28" s="68" t="s">
        <v>259</v>
      </c>
    </row>
    <row r="29" spans="1:32" ht="15" thickBot="1" x14ac:dyDescent="0.45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4">
      <c r="A30" s="72" t="s">
        <v>72</v>
      </c>
      <c r="B30" s="73" t="s">
        <v>73</v>
      </c>
      <c r="C30" s="74">
        <v>45531.39738425926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4">
      <c r="A31" s="77" t="s">
        <v>76</v>
      </c>
      <c r="B31" s="78" t="s">
        <v>77</v>
      </c>
      <c r="C31" s="79">
        <v>45531.399131944447</v>
      </c>
      <c r="D31" s="80" t="s">
        <v>78</v>
      </c>
      <c r="E31" s="80" t="s">
        <v>78</v>
      </c>
      <c r="F31" s="80" t="s">
        <v>78</v>
      </c>
      <c r="G31" s="80" t="s">
        <v>78</v>
      </c>
      <c r="H31" s="80" t="s">
        <v>78</v>
      </c>
      <c r="I31" s="80" t="s">
        <v>78</v>
      </c>
      <c r="J31" s="80" t="s">
        <v>78</v>
      </c>
      <c r="K31" s="80" t="s">
        <v>78</v>
      </c>
      <c r="L31" s="80" t="s">
        <v>78</v>
      </c>
      <c r="M31" s="80" t="s">
        <v>78</v>
      </c>
      <c r="N31" s="80" t="s">
        <v>78</v>
      </c>
      <c r="O31" s="80" t="s">
        <v>78</v>
      </c>
      <c r="P31" s="80" t="s">
        <v>78</v>
      </c>
      <c r="Q31" s="80" t="s">
        <v>78</v>
      </c>
      <c r="R31" s="80" t="s">
        <v>78</v>
      </c>
      <c r="S31" s="80" t="s">
        <v>78</v>
      </c>
      <c r="T31" s="80" t="s">
        <v>78</v>
      </c>
      <c r="U31" s="80" t="s">
        <v>78</v>
      </c>
      <c r="V31" s="80" t="s">
        <v>78</v>
      </c>
      <c r="W31" s="80" t="s">
        <v>78</v>
      </c>
      <c r="X31" s="80" t="s">
        <v>78</v>
      </c>
      <c r="Y31" s="80" t="s">
        <v>78</v>
      </c>
      <c r="Z31" s="80" t="s">
        <v>78</v>
      </c>
      <c r="AA31" s="80" t="s">
        <v>78</v>
      </c>
      <c r="AB31" s="80" t="s">
        <v>78</v>
      </c>
      <c r="AC31" s="80" t="s">
        <v>78</v>
      </c>
      <c r="AD31" s="80" t="s">
        <v>78</v>
      </c>
      <c r="AE31" s="80" t="s">
        <v>78</v>
      </c>
      <c r="AF31" s="81" t="s">
        <v>78</v>
      </c>
    </row>
    <row r="32" spans="1:32" x14ac:dyDescent="0.4">
      <c r="A32" s="77" t="s">
        <v>80</v>
      </c>
      <c r="B32" s="78" t="s">
        <v>77</v>
      </c>
      <c r="C32" s="79">
        <v>45531.400891203702</v>
      </c>
      <c r="D32" s="80" t="s">
        <v>81</v>
      </c>
      <c r="E32" s="80" t="s">
        <v>81</v>
      </c>
      <c r="F32" s="80" t="s">
        <v>81</v>
      </c>
      <c r="G32" s="80" t="s">
        <v>81</v>
      </c>
      <c r="H32" s="80" t="s">
        <v>81</v>
      </c>
      <c r="I32" s="80" t="s">
        <v>81</v>
      </c>
      <c r="J32" s="80" t="s">
        <v>81</v>
      </c>
      <c r="K32" s="80" t="s">
        <v>81</v>
      </c>
      <c r="L32" s="80" t="s">
        <v>81</v>
      </c>
      <c r="M32" s="80" t="s">
        <v>81</v>
      </c>
      <c r="N32" s="80" t="s">
        <v>81</v>
      </c>
      <c r="O32" s="80" t="s">
        <v>81</v>
      </c>
      <c r="P32" s="80" t="s">
        <v>81</v>
      </c>
      <c r="Q32" s="80" t="s">
        <v>81</v>
      </c>
      <c r="R32" s="80" t="s">
        <v>81</v>
      </c>
      <c r="S32" s="80" t="s">
        <v>81</v>
      </c>
      <c r="T32" s="80" t="s">
        <v>81</v>
      </c>
      <c r="U32" s="80" t="s">
        <v>81</v>
      </c>
      <c r="V32" s="80" t="s">
        <v>81</v>
      </c>
      <c r="W32" s="80" t="s">
        <v>81</v>
      </c>
      <c r="X32" s="80" t="s">
        <v>81</v>
      </c>
      <c r="Y32" s="80" t="s">
        <v>81</v>
      </c>
      <c r="Z32" s="80" t="s">
        <v>81</v>
      </c>
      <c r="AA32" s="80" t="s">
        <v>81</v>
      </c>
      <c r="AB32" s="80" t="s">
        <v>81</v>
      </c>
      <c r="AC32" s="80" t="s">
        <v>81</v>
      </c>
      <c r="AD32" s="80" t="s">
        <v>81</v>
      </c>
      <c r="AE32" s="80" t="s">
        <v>81</v>
      </c>
      <c r="AF32" s="81" t="s">
        <v>81</v>
      </c>
    </row>
    <row r="33" spans="1:32" x14ac:dyDescent="0.4">
      <c r="A33" s="77" t="s">
        <v>82</v>
      </c>
      <c r="B33" s="78" t="s">
        <v>77</v>
      </c>
      <c r="C33" s="79">
        <v>45531.402638888889</v>
      </c>
      <c r="D33" s="80" t="s">
        <v>83</v>
      </c>
      <c r="E33" s="80" t="s">
        <v>83</v>
      </c>
      <c r="F33" s="80" t="s">
        <v>83</v>
      </c>
      <c r="G33" s="80" t="s">
        <v>83</v>
      </c>
      <c r="H33" s="80" t="s">
        <v>83</v>
      </c>
      <c r="I33" s="80" t="s">
        <v>83</v>
      </c>
      <c r="J33" s="80" t="s">
        <v>83</v>
      </c>
      <c r="K33" s="80" t="s">
        <v>83</v>
      </c>
      <c r="L33" s="80" t="s">
        <v>83</v>
      </c>
      <c r="M33" s="80" t="s">
        <v>83</v>
      </c>
      <c r="N33" s="80" t="s">
        <v>83</v>
      </c>
      <c r="O33" s="80" t="s">
        <v>83</v>
      </c>
      <c r="P33" s="80" t="s">
        <v>83</v>
      </c>
      <c r="Q33" s="80" t="s">
        <v>83</v>
      </c>
      <c r="R33" s="80" t="s">
        <v>83</v>
      </c>
      <c r="S33" s="80" t="s">
        <v>83</v>
      </c>
      <c r="T33" s="80" t="s">
        <v>83</v>
      </c>
      <c r="U33" s="80" t="s">
        <v>83</v>
      </c>
      <c r="V33" s="80" t="s">
        <v>83</v>
      </c>
      <c r="W33" s="80" t="s">
        <v>83</v>
      </c>
      <c r="X33" s="80" t="s">
        <v>83</v>
      </c>
      <c r="Y33" s="80" t="s">
        <v>83</v>
      </c>
      <c r="Z33" s="80" t="s">
        <v>83</v>
      </c>
      <c r="AA33" s="80" t="s">
        <v>83</v>
      </c>
      <c r="AB33" s="80" t="s">
        <v>83</v>
      </c>
      <c r="AC33" s="80" t="s">
        <v>83</v>
      </c>
      <c r="AD33" s="80" t="s">
        <v>83</v>
      </c>
      <c r="AE33" s="80" t="s">
        <v>83</v>
      </c>
      <c r="AF33" s="81" t="s">
        <v>83</v>
      </c>
    </row>
    <row r="34" spans="1:32" x14ac:dyDescent="0.4">
      <c r="A34" s="77" t="s">
        <v>85</v>
      </c>
      <c r="B34" s="78" t="s">
        <v>77</v>
      </c>
      <c r="C34" s="79">
        <v>45531.404386574075</v>
      </c>
      <c r="D34" s="80" t="s">
        <v>86</v>
      </c>
      <c r="E34" s="80" t="s">
        <v>86</v>
      </c>
      <c r="F34" s="80" t="s">
        <v>86</v>
      </c>
      <c r="G34" s="80" t="s">
        <v>86</v>
      </c>
      <c r="H34" s="80" t="s">
        <v>86</v>
      </c>
      <c r="I34" s="80" t="s">
        <v>86</v>
      </c>
      <c r="J34" s="80" t="s">
        <v>86</v>
      </c>
      <c r="K34" s="80" t="s">
        <v>86</v>
      </c>
      <c r="L34" s="80" t="s">
        <v>86</v>
      </c>
      <c r="M34" s="80" t="s">
        <v>86</v>
      </c>
      <c r="N34" s="80" t="s">
        <v>86</v>
      </c>
      <c r="O34" s="80" t="s">
        <v>86</v>
      </c>
      <c r="P34" s="80" t="s">
        <v>86</v>
      </c>
      <c r="Q34" s="80" t="s">
        <v>86</v>
      </c>
      <c r="R34" s="80" t="s">
        <v>86</v>
      </c>
      <c r="S34" s="80" t="s">
        <v>86</v>
      </c>
      <c r="T34" s="80" t="s">
        <v>86</v>
      </c>
      <c r="U34" s="80" t="s">
        <v>86</v>
      </c>
      <c r="V34" s="80" t="s">
        <v>86</v>
      </c>
      <c r="W34" s="80" t="s">
        <v>86</v>
      </c>
      <c r="X34" s="80" t="s">
        <v>86</v>
      </c>
      <c r="Y34" s="80" t="s">
        <v>86</v>
      </c>
      <c r="Z34" s="80" t="s">
        <v>86</v>
      </c>
      <c r="AA34" s="80" t="s">
        <v>86</v>
      </c>
      <c r="AB34" s="80" t="s">
        <v>86</v>
      </c>
      <c r="AC34" s="80" t="s">
        <v>86</v>
      </c>
      <c r="AD34" s="80" t="s">
        <v>86</v>
      </c>
      <c r="AE34" s="80" t="s">
        <v>86</v>
      </c>
      <c r="AF34" s="81" t="s">
        <v>86</v>
      </c>
    </row>
    <row r="35" spans="1:32" x14ac:dyDescent="0.4">
      <c r="A35" s="77" t="s">
        <v>88</v>
      </c>
      <c r="B35" s="78" t="s">
        <v>77</v>
      </c>
      <c r="C35" s="79">
        <v>45531.406157407408</v>
      </c>
      <c r="D35" s="80" t="s">
        <v>89</v>
      </c>
      <c r="E35" s="80" t="s">
        <v>89</v>
      </c>
      <c r="F35" s="80" t="s">
        <v>89</v>
      </c>
      <c r="G35" s="80" t="s">
        <v>89</v>
      </c>
      <c r="H35" s="80" t="s">
        <v>89</v>
      </c>
      <c r="I35" s="80" t="s">
        <v>89</v>
      </c>
      <c r="J35" s="80" t="s">
        <v>89</v>
      </c>
      <c r="K35" s="80" t="s">
        <v>89</v>
      </c>
      <c r="L35" s="80" t="s">
        <v>89</v>
      </c>
      <c r="M35" s="80" t="s">
        <v>89</v>
      </c>
      <c r="N35" s="80" t="s">
        <v>89</v>
      </c>
      <c r="O35" s="80" t="s">
        <v>89</v>
      </c>
      <c r="P35" s="80" t="s">
        <v>89</v>
      </c>
      <c r="Q35" s="80" t="s">
        <v>89</v>
      </c>
      <c r="R35" s="80" t="s">
        <v>89</v>
      </c>
      <c r="S35" s="80" t="s">
        <v>89</v>
      </c>
      <c r="T35" s="80" t="s">
        <v>89</v>
      </c>
      <c r="U35" s="80" t="s">
        <v>89</v>
      </c>
      <c r="V35" s="80" t="s">
        <v>89</v>
      </c>
      <c r="W35" s="80" t="s">
        <v>89</v>
      </c>
      <c r="X35" s="80" t="s">
        <v>89</v>
      </c>
      <c r="Y35" s="80" t="s">
        <v>89</v>
      </c>
      <c r="Z35" s="80" t="s">
        <v>89</v>
      </c>
      <c r="AA35" s="80" t="s">
        <v>89</v>
      </c>
      <c r="AB35" s="80" t="s">
        <v>89</v>
      </c>
      <c r="AC35" s="80" t="s">
        <v>89</v>
      </c>
      <c r="AD35" s="80" t="s">
        <v>89</v>
      </c>
      <c r="AE35" s="80" t="s">
        <v>89</v>
      </c>
      <c r="AF35" s="81" t="s">
        <v>89</v>
      </c>
    </row>
    <row r="36" spans="1:32" x14ac:dyDescent="0.4">
      <c r="A36" s="77" t="s">
        <v>91</v>
      </c>
      <c r="B36" s="78" t="s">
        <v>77</v>
      </c>
      <c r="C36" s="79">
        <v>45531.407905092594</v>
      </c>
      <c r="D36" s="80"/>
      <c r="E36" s="80" t="s">
        <v>92</v>
      </c>
      <c r="F36" s="80"/>
      <c r="G36" s="80"/>
      <c r="H36" s="80" t="s">
        <v>92</v>
      </c>
      <c r="I36" s="80"/>
      <c r="J36" s="80" t="s">
        <v>92</v>
      </c>
      <c r="K36" s="80"/>
      <c r="L36" s="80"/>
      <c r="M36" s="80" t="s">
        <v>92</v>
      </c>
      <c r="N36" s="80" t="s">
        <v>92</v>
      </c>
      <c r="O36" s="80" t="s">
        <v>92</v>
      </c>
      <c r="P36" s="80" t="s">
        <v>92</v>
      </c>
      <c r="Q36" s="80" t="s">
        <v>92</v>
      </c>
      <c r="R36" s="80" t="s">
        <v>92</v>
      </c>
      <c r="S36" s="80" t="s">
        <v>92</v>
      </c>
      <c r="T36" s="80"/>
      <c r="U36" s="80" t="s">
        <v>92</v>
      </c>
      <c r="V36" s="80" t="s">
        <v>92</v>
      </c>
      <c r="W36" s="80" t="s">
        <v>92</v>
      </c>
      <c r="X36" s="80" t="s">
        <v>92</v>
      </c>
      <c r="Y36" s="80" t="s">
        <v>92</v>
      </c>
      <c r="Z36" s="80" t="s">
        <v>92</v>
      </c>
      <c r="AA36" s="80"/>
      <c r="AB36" s="80" t="s">
        <v>92</v>
      </c>
      <c r="AC36" s="80"/>
      <c r="AD36" s="80" t="s">
        <v>92</v>
      </c>
      <c r="AE36" s="80"/>
      <c r="AF36" s="81" t="s">
        <v>92</v>
      </c>
    </row>
    <row r="37" spans="1:32" x14ac:dyDescent="0.4">
      <c r="A37" s="77" t="s">
        <v>95</v>
      </c>
      <c r="B37" s="78" t="s">
        <v>77</v>
      </c>
      <c r="C37" s="79">
        <v>45531.40965277778</v>
      </c>
      <c r="D37" s="80"/>
      <c r="E37" s="80" t="s">
        <v>96</v>
      </c>
      <c r="F37" s="80"/>
      <c r="G37" s="80"/>
      <c r="H37" s="80"/>
      <c r="I37" s="80"/>
      <c r="J37" s="80" t="s">
        <v>96</v>
      </c>
      <c r="K37" s="80"/>
      <c r="L37" s="80"/>
      <c r="M37" s="80"/>
      <c r="N37" s="80" t="s">
        <v>96</v>
      </c>
      <c r="O37" s="80" t="s">
        <v>96</v>
      </c>
      <c r="P37" s="80" t="s">
        <v>96</v>
      </c>
      <c r="Q37" s="80" t="s">
        <v>96</v>
      </c>
      <c r="R37" s="80" t="s">
        <v>96</v>
      </c>
      <c r="S37" s="80"/>
      <c r="T37" s="80"/>
      <c r="U37" s="80" t="s">
        <v>96</v>
      </c>
      <c r="V37" s="80"/>
      <c r="W37" s="80"/>
      <c r="X37" s="80" t="s">
        <v>96</v>
      </c>
      <c r="Y37" s="80"/>
      <c r="Z37" s="80"/>
      <c r="AA37" s="80"/>
      <c r="AB37" s="80" t="s">
        <v>96</v>
      </c>
      <c r="AC37" s="80"/>
      <c r="AD37" s="80"/>
      <c r="AE37" s="80"/>
      <c r="AF37" s="81" t="s">
        <v>96</v>
      </c>
    </row>
    <row r="38" spans="1:32" x14ac:dyDescent="0.4">
      <c r="A38" s="77" t="s">
        <v>98</v>
      </c>
      <c r="B38" s="78" t="s">
        <v>77</v>
      </c>
      <c r="C38" s="79">
        <v>45531.411400462966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 t="s">
        <v>96</v>
      </c>
      <c r="X38" s="80"/>
      <c r="Y38" s="80" t="s">
        <v>96</v>
      </c>
      <c r="Z38" s="80"/>
      <c r="AA38" s="80"/>
      <c r="AB38" s="80"/>
      <c r="AC38" s="80"/>
      <c r="AD38" s="80"/>
      <c r="AE38" s="80"/>
      <c r="AF38" s="81"/>
    </row>
    <row r="39" spans="1:32" x14ac:dyDescent="0.4">
      <c r="A39" s="77" t="s">
        <v>100</v>
      </c>
      <c r="B39" s="78" t="s">
        <v>77</v>
      </c>
      <c r="C39" s="79">
        <v>45531.413159722222</v>
      </c>
      <c r="D39" s="80"/>
      <c r="E39" s="80" t="s">
        <v>101</v>
      </c>
      <c r="F39" s="80"/>
      <c r="G39" s="80"/>
      <c r="H39" s="80"/>
      <c r="I39" s="80"/>
      <c r="J39" s="80" t="s">
        <v>101</v>
      </c>
      <c r="K39" s="80"/>
      <c r="L39" s="80"/>
      <c r="M39" s="80"/>
      <c r="N39" s="80"/>
      <c r="O39" s="80" t="s">
        <v>101</v>
      </c>
      <c r="P39" s="80"/>
      <c r="Q39" s="80"/>
      <c r="R39" s="80" t="s">
        <v>101</v>
      </c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1"/>
    </row>
    <row r="40" spans="1:32" x14ac:dyDescent="0.4">
      <c r="A40" s="77" t="s">
        <v>103</v>
      </c>
      <c r="B40" s="78" t="s">
        <v>77</v>
      </c>
      <c r="C40" s="79">
        <v>45531.414907407408</v>
      </c>
      <c r="D40" s="80"/>
      <c r="E40" s="80"/>
      <c r="F40" s="80"/>
      <c r="G40" s="80"/>
      <c r="H40" s="80"/>
      <c r="I40" s="80"/>
      <c r="J40" s="80" t="s">
        <v>104</v>
      </c>
      <c r="K40" s="80"/>
      <c r="L40" s="80"/>
      <c r="M40" s="80"/>
      <c r="N40" s="80"/>
      <c r="O40" s="80"/>
      <c r="P40" s="80"/>
      <c r="Q40" s="80"/>
      <c r="R40" s="80" t="s">
        <v>104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1"/>
    </row>
    <row r="41" spans="1:32" x14ac:dyDescent="0.4">
      <c r="A41" s="77" t="s">
        <v>105</v>
      </c>
      <c r="B41" s="78" t="s">
        <v>77</v>
      </c>
      <c r="C41" s="79">
        <v>45531.416655092595</v>
      </c>
      <c r="D41" s="80"/>
      <c r="E41" s="80"/>
      <c r="F41" s="80"/>
      <c r="G41" s="80"/>
      <c r="H41" s="80"/>
      <c r="I41" s="80"/>
      <c r="J41" s="80" t="s">
        <v>106</v>
      </c>
      <c r="K41" s="80"/>
      <c r="L41" s="80"/>
      <c r="M41" s="80"/>
      <c r="N41" s="80"/>
      <c r="O41" s="80"/>
      <c r="P41" s="80"/>
      <c r="Q41" s="80"/>
      <c r="R41" s="80" t="s">
        <v>106</v>
      </c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1"/>
    </row>
    <row r="42" spans="1:32" x14ac:dyDescent="0.4">
      <c r="A42" s="77" t="s">
        <v>109</v>
      </c>
      <c r="B42" s="78" t="s">
        <v>77</v>
      </c>
      <c r="C42" s="79">
        <v>45531.418402777781</v>
      </c>
      <c r="D42" s="80"/>
      <c r="E42" s="80"/>
      <c r="F42" s="80"/>
      <c r="G42" s="80"/>
      <c r="H42" s="80"/>
      <c r="I42" s="80"/>
      <c r="J42" s="80" t="s">
        <v>110</v>
      </c>
      <c r="K42" s="80"/>
      <c r="L42" s="80"/>
      <c r="M42" s="80"/>
      <c r="N42" s="80"/>
      <c r="O42" s="80"/>
      <c r="P42" s="80"/>
      <c r="Q42" s="80"/>
      <c r="R42" s="80" t="s">
        <v>110</v>
      </c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1"/>
    </row>
    <row r="43" spans="1:32" x14ac:dyDescent="0.4">
      <c r="A43" s="77" t="s">
        <v>113</v>
      </c>
      <c r="B43" s="78" t="s">
        <v>77</v>
      </c>
      <c r="C43" s="79">
        <v>45531.42015046296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 t="s">
        <v>101</v>
      </c>
      <c r="X43" s="80"/>
      <c r="Y43" s="80" t="s">
        <v>101</v>
      </c>
      <c r="Z43" s="80"/>
      <c r="AA43" s="80"/>
      <c r="AB43" s="80"/>
      <c r="AC43" s="80"/>
      <c r="AD43" s="80"/>
      <c r="AE43" s="80"/>
      <c r="AF43" s="81"/>
    </row>
    <row r="44" spans="1:32" x14ac:dyDescent="0.4">
      <c r="A44" s="77" t="s">
        <v>115</v>
      </c>
      <c r="B44" s="78" t="s">
        <v>77</v>
      </c>
      <c r="C44" s="79">
        <v>45531.421898148146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 t="s">
        <v>101</v>
      </c>
      <c r="Y44" s="80"/>
      <c r="Z44" s="80"/>
      <c r="AA44" s="80"/>
      <c r="AB44" s="80"/>
      <c r="AC44" s="80"/>
      <c r="AD44" s="80"/>
      <c r="AE44" s="80"/>
      <c r="AF44" s="81"/>
    </row>
    <row r="45" spans="1:32" x14ac:dyDescent="0.4">
      <c r="A45" s="77" t="s">
        <v>116</v>
      </c>
      <c r="B45" s="78" t="s">
        <v>77</v>
      </c>
      <c r="C45" s="79">
        <v>45531.423645833333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 t="s">
        <v>106</v>
      </c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1"/>
    </row>
    <row r="46" spans="1:32" x14ac:dyDescent="0.4">
      <c r="A46" s="82" t="s">
        <v>117</v>
      </c>
      <c r="B46" s="83" t="s">
        <v>118</v>
      </c>
      <c r="C46" s="84">
        <v>45531.425381944442</v>
      </c>
      <c r="D46" s="85">
        <v>1E-4</v>
      </c>
      <c r="E46" s="85">
        <v>2.2000000000000001E-3</v>
      </c>
      <c r="F46" s="85">
        <v>4.0000000000000002E-4</v>
      </c>
      <c r="G46" s="85">
        <v>9.7000000000000003E-3</v>
      </c>
      <c r="H46" s="85">
        <v>0</v>
      </c>
      <c r="I46" s="85">
        <v>-1E-4</v>
      </c>
      <c r="J46" s="85">
        <v>-2.3E-3</v>
      </c>
      <c r="K46" s="85">
        <v>1E-4</v>
      </c>
      <c r="L46" s="85">
        <v>-2.9999999999999997E-4</v>
      </c>
      <c r="M46" s="85">
        <v>2.0000000000000001E-4</v>
      </c>
      <c r="N46" s="85">
        <v>1.1000000000000001E-3</v>
      </c>
      <c r="O46" s="85">
        <v>1.7899999999999999E-2</v>
      </c>
      <c r="P46" s="85">
        <v>1.7399999999999999E-2</v>
      </c>
      <c r="Q46" s="85">
        <v>-2.5999999999999999E-3</v>
      </c>
      <c r="R46" s="85">
        <v>5.1999999999999998E-3</v>
      </c>
      <c r="S46" s="85">
        <v>2.0000000000000001E-4</v>
      </c>
      <c r="T46" s="85">
        <v>3.3999999999999998E-3</v>
      </c>
      <c r="U46" s="85">
        <v>-3.1899999999999998E-2</v>
      </c>
      <c r="V46" s="85">
        <v>-4.8999999999999998E-3</v>
      </c>
      <c r="W46" s="85">
        <v>4.8999999999999998E-3</v>
      </c>
      <c r="X46" s="85">
        <v>-3.7000000000000002E-3</v>
      </c>
      <c r="Y46" s="85">
        <v>8.2000000000000007E-3</v>
      </c>
      <c r="Z46" s="85">
        <v>8.5000000000000006E-2</v>
      </c>
      <c r="AA46" s="85">
        <v>1.8100000000000002E-2</v>
      </c>
      <c r="AB46" s="85">
        <v>4.5999999999999999E-3</v>
      </c>
      <c r="AC46" s="85">
        <v>0</v>
      </c>
      <c r="AD46" s="85">
        <v>1E-4</v>
      </c>
      <c r="AE46" s="85">
        <v>-2.9999999999999997E-4</v>
      </c>
      <c r="AF46" s="86">
        <v>6.9999999999999999E-4</v>
      </c>
    </row>
    <row r="47" spans="1:32" x14ac:dyDescent="0.4">
      <c r="A47" s="82" t="s">
        <v>119</v>
      </c>
      <c r="B47" s="83" t="s">
        <v>118</v>
      </c>
      <c r="C47" s="84">
        <v>45531.427129629628</v>
      </c>
      <c r="D47" s="85">
        <v>1E-4</v>
      </c>
      <c r="E47" s="85">
        <v>8.0000000000000004E-4</v>
      </c>
      <c r="F47" s="85">
        <v>1.6000000000000001E-3</v>
      </c>
      <c r="G47" s="85">
        <v>8.8000000000000005E-3</v>
      </c>
      <c r="H47" s="85">
        <v>-1E-4</v>
      </c>
      <c r="I47" s="85">
        <v>1E-4</v>
      </c>
      <c r="J47" s="85">
        <v>-1.8100000000000002E-2</v>
      </c>
      <c r="K47" s="85">
        <v>1E-4</v>
      </c>
      <c r="L47" s="85">
        <v>-4.0000000000000002E-4</v>
      </c>
      <c r="M47" s="85">
        <v>0</v>
      </c>
      <c r="N47" s="85">
        <v>1.2999999999999999E-3</v>
      </c>
      <c r="O47" s="85">
        <v>2.7000000000000001E-3</v>
      </c>
      <c r="P47" s="85">
        <v>1.15E-2</v>
      </c>
      <c r="Q47" s="85">
        <v>-4.1999999999999997E-3</v>
      </c>
      <c r="R47" s="85">
        <v>5.5999999999999999E-3</v>
      </c>
      <c r="S47" s="85">
        <v>1E-4</v>
      </c>
      <c r="T47" s="85">
        <v>3.0000000000000001E-3</v>
      </c>
      <c r="U47" s="85">
        <v>-2.9600000000000001E-2</v>
      </c>
      <c r="V47" s="85">
        <v>-4.1000000000000003E-3</v>
      </c>
      <c r="W47" s="85">
        <v>4.1999999999999997E-3</v>
      </c>
      <c r="X47" s="85">
        <v>-5.4999999999999997E-3</v>
      </c>
      <c r="Y47" s="85">
        <v>4.3E-3</v>
      </c>
      <c r="Z47" s="85">
        <v>9.6699999999999994E-2</v>
      </c>
      <c r="AA47" s="85">
        <v>1.41E-2</v>
      </c>
      <c r="AB47" s="85">
        <v>4.0000000000000001E-3</v>
      </c>
      <c r="AC47" s="85">
        <v>0</v>
      </c>
      <c r="AD47" s="85">
        <v>2.0000000000000001E-4</v>
      </c>
      <c r="AE47" s="85">
        <v>-4.0000000000000002E-4</v>
      </c>
      <c r="AF47" s="86">
        <v>2.9999999999999997E-4</v>
      </c>
    </row>
    <row r="48" spans="1:32" x14ac:dyDescent="0.4">
      <c r="A48" s="36" t="s">
        <v>120</v>
      </c>
      <c r="B48" s="37" t="s">
        <v>118</v>
      </c>
      <c r="C48" s="38">
        <v>45531.428877314815</v>
      </c>
      <c r="D48" s="39">
        <v>8.9999999999999998E-4</v>
      </c>
      <c r="E48" s="39">
        <v>958.58879999999999</v>
      </c>
      <c r="F48" s="39">
        <v>-1.4E-3</v>
      </c>
      <c r="G48" s="39">
        <v>1.17E-2</v>
      </c>
      <c r="H48" s="39">
        <v>9.2999999999999992E-3</v>
      </c>
      <c r="I48" s="39">
        <v>4.0000000000000002E-4</v>
      </c>
      <c r="J48" s="39">
        <v>8.0999999999999996E-3</v>
      </c>
      <c r="K48" s="39">
        <v>8.9999999999999998E-4</v>
      </c>
      <c r="L48" s="39">
        <v>-2.0000000000000001E-4</v>
      </c>
      <c r="M48" s="39">
        <v>8.0000000000000004E-4</v>
      </c>
      <c r="N48" s="39">
        <v>5.4000000000000003E-3</v>
      </c>
      <c r="O48" s="39">
        <v>4.9599999999999998E-2</v>
      </c>
      <c r="P48" s="39">
        <v>0.02</v>
      </c>
      <c r="Q48" s="39">
        <v>4.1000000000000003E-3</v>
      </c>
      <c r="R48" s="39">
        <v>2.7E-2</v>
      </c>
      <c r="S48" s="39">
        <v>2.0000000000000001E-4</v>
      </c>
      <c r="T48" s="39">
        <v>8.5000000000000006E-3</v>
      </c>
      <c r="U48" s="39">
        <v>-8.5000000000000006E-3</v>
      </c>
      <c r="V48" s="39">
        <v>-2.0999999999999999E-3</v>
      </c>
      <c r="W48" s="39">
        <v>1.2800000000000001E-2</v>
      </c>
      <c r="X48" s="39">
        <v>3.4000000000000002E-2</v>
      </c>
      <c r="Y48" s="39">
        <v>1.66E-2</v>
      </c>
      <c r="Z48" s="39">
        <v>9.0999999999999998E-2</v>
      </c>
      <c r="AA48" s="39">
        <v>1.8599999999999998E-2</v>
      </c>
      <c r="AB48" s="39">
        <v>2.12E-2</v>
      </c>
      <c r="AC48" s="39">
        <v>4.0000000000000002E-4</v>
      </c>
      <c r="AD48" s="39">
        <v>1.5E-3</v>
      </c>
      <c r="AE48" s="39">
        <v>2.9999999999999997E-4</v>
      </c>
      <c r="AF48" s="40">
        <v>8.3000000000000001E-3</v>
      </c>
    </row>
    <row r="49" spans="1:32" x14ac:dyDescent="0.4">
      <c r="A49" s="87" t="s">
        <v>267</v>
      </c>
      <c r="B49" s="52"/>
      <c r="C49" s="88"/>
      <c r="D49" s="89"/>
      <c r="E49" s="90">
        <f>IFERROR(E48/E$15," ")</f>
        <v>0.95858880000000002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91"/>
    </row>
    <row r="50" spans="1:32" x14ac:dyDescent="0.4">
      <c r="A50" s="82" t="s">
        <v>117</v>
      </c>
      <c r="B50" s="83" t="s">
        <v>118</v>
      </c>
      <c r="C50" s="84">
        <v>45531.430613425924</v>
      </c>
      <c r="D50" s="85">
        <v>1E-4</v>
      </c>
      <c r="E50" s="85">
        <v>9.7999999999999997E-3</v>
      </c>
      <c r="F50" s="85">
        <v>5.0000000000000001E-4</v>
      </c>
      <c r="G50" s="85">
        <v>6.3E-3</v>
      </c>
      <c r="H50" s="85">
        <v>1E-4</v>
      </c>
      <c r="I50" s="85">
        <v>-1E-4</v>
      </c>
      <c r="J50" s="85">
        <v>-3.3E-3</v>
      </c>
      <c r="K50" s="85">
        <v>1E-4</v>
      </c>
      <c r="L50" s="85">
        <v>-2.0000000000000001E-4</v>
      </c>
      <c r="M50" s="85">
        <v>4.0000000000000002E-4</v>
      </c>
      <c r="N50" s="85">
        <v>1.2999999999999999E-3</v>
      </c>
      <c r="O50" s="85">
        <v>1.5E-3</v>
      </c>
      <c r="P50" s="85">
        <v>4.4999999999999998E-2</v>
      </c>
      <c r="Q50" s="85">
        <v>-3.3999999999999998E-3</v>
      </c>
      <c r="R50" s="85">
        <v>4.1000000000000003E-3</v>
      </c>
      <c r="S50" s="85">
        <v>-2.0000000000000001E-4</v>
      </c>
      <c r="T50" s="85">
        <v>2.5999999999999999E-3</v>
      </c>
      <c r="U50" s="85">
        <v>-2.1399999999999999E-2</v>
      </c>
      <c r="V50" s="85">
        <v>-4.0000000000000001E-3</v>
      </c>
      <c r="W50" s="85">
        <v>5.1000000000000004E-3</v>
      </c>
      <c r="X50" s="85">
        <v>-6.4999999999999997E-3</v>
      </c>
      <c r="Y50" s="85">
        <v>6.7000000000000002E-3</v>
      </c>
      <c r="Z50" s="85">
        <v>8.5800000000000001E-2</v>
      </c>
      <c r="AA50" s="85">
        <v>1.6799999999999999E-2</v>
      </c>
      <c r="AB50" s="85">
        <v>1.2999999999999999E-3</v>
      </c>
      <c r="AC50" s="85">
        <v>0</v>
      </c>
      <c r="AD50" s="85">
        <v>1E-4</v>
      </c>
      <c r="AE50" s="85">
        <v>-2.0000000000000001E-4</v>
      </c>
      <c r="AF50" s="86">
        <v>1E-3</v>
      </c>
    </row>
    <row r="51" spans="1:32" x14ac:dyDescent="0.4">
      <c r="A51" s="82" t="s">
        <v>119</v>
      </c>
      <c r="B51" s="83" t="s">
        <v>118</v>
      </c>
      <c r="C51" s="84">
        <v>45531.43236111111</v>
      </c>
      <c r="D51" s="85">
        <v>2.0000000000000001E-4</v>
      </c>
      <c r="E51" s="85">
        <v>7.1999999999999998E-3</v>
      </c>
      <c r="F51" s="85">
        <v>1E-4</v>
      </c>
      <c r="G51" s="85">
        <v>5.1000000000000004E-3</v>
      </c>
      <c r="H51" s="85">
        <v>1E-4</v>
      </c>
      <c r="I51" s="85">
        <v>0</v>
      </c>
      <c r="J51" s="85">
        <v>-1.43E-2</v>
      </c>
      <c r="K51" s="85">
        <v>1E-4</v>
      </c>
      <c r="L51" s="85">
        <v>1E-4</v>
      </c>
      <c r="M51" s="85">
        <v>-2.0000000000000001E-4</v>
      </c>
      <c r="N51" s="85">
        <v>1.1999999999999999E-3</v>
      </c>
      <c r="O51" s="85">
        <v>-2.9999999999999997E-4</v>
      </c>
      <c r="P51" s="85">
        <v>8.0999999999999996E-3</v>
      </c>
      <c r="Q51" s="85">
        <v>-4.8999999999999998E-3</v>
      </c>
      <c r="R51" s="85">
        <v>8.0000000000000004E-4</v>
      </c>
      <c r="S51" s="85">
        <v>1E-4</v>
      </c>
      <c r="T51" s="85">
        <v>2.8E-3</v>
      </c>
      <c r="U51" s="85">
        <v>-2.6800000000000001E-2</v>
      </c>
      <c r="V51" s="85">
        <v>-4.1999999999999997E-3</v>
      </c>
      <c r="W51" s="85">
        <v>3.3E-3</v>
      </c>
      <c r="X51" s="85">
        <v>-7.3000000000000001E-3</v>
      </c>
      <c r="Y51" s="85">
        <v>5.1000000000000004E-3</v>
      </c>
      <c r="Z51" s="85">
        <v>8.5900000000000004E-2</v>
      </c>
      <c r="AA51" s="85">
        <v>1.9300000000000001E-2</v>
      </c>
      <c r="AB51" s="85">
        <v>2.8999999999999998E-3</v>
      </c>
      <c r="AC51" s="85">
        <v>0</v>
      </c>
      <c r="AD51" s="85">
        <v>2.0000000000000001E-4</v>
      </c>
      <c r="AE51" s="85">
        <v>-2.9999999999999997E-4</v>
      </c>
      <c r="AF51" s="86">
        <v>1E-4</v>
      </c>
    </row>
    <row r="52" spans="1:32" x14ac:dyDescent="0.4">
      <c r="A52" s="36" t="s">
        <v>122</v>
      </c>
      <c r="B52" s="37" t="s">
        <v>118</v>
      </c>
      <c r="C52" s="38">
        <v>45531.434108796297</v>
      </c>
      <c r="D52" s="39">
        <v>6.9999999999999999E-4</v>
      </c>
      <c r="E52" s="39">
        <v>6.6199999999999995E-2</v>
      </c>
      <c r="F52" s="39">
        <v>1.1999999999999999E-3</v>
      </c>
      <c r="G52" s="39">
        <v>-0.01</v>
      </c>
      <c r="H52" s="39">
        <v>1E-4</v>
      </c>
      <c r="I52" s="39">
        <v>2.9999999999999997E-4</v>
      </c>
      <c r="J52" s="39">
        <v>-2.86E-2</v>
      </c>
      <c r="K52" s="39">
        <v>-3.8999999999999998E-3</v>
      </c>
      <c r="L52" s="39">
        <v>-2.9999999999999997E-4</v>
      </c>
      <c r="M52" s="39">
        <v>8.6999999999999994E-3</v>
      </c>
      <c r="N52" s="39">
        <v>2.3E-3</v>
      </c>
      <c r="O52" s="39">
        <v>1066.7947999999999</v>
      </c>
      <c r="P52" s="39">
        <v>3.15E-2</v>
      </c>
      <c r="Q52" s="39">
        <v>3.8999999999999998E-3</v>
      </c>
      <c r="R52" s="39" t="s">
        <v>123</v>
      </c>
      <c r="S52" s="39">
        <v>1.01E-2</v>
      </c>
      <c r="T52" s="39">
        <v>2E-3</v>
      </c>
      <c r="U52" s="39">
        <v>-2.5700000000000001E-2</v>
      </c>
      <c r="V52" s="39">
        <v>4.8999999999999998E-3</v>
      </c>
      <c r="W52" s="39">
        <v>4.4000000000000003E-3</v>
      </c>
      <c r="X52" s="39">
        <v>-1.03E-2</v>
      </c>
      <c r="Y52" s="39">
        <v>1.2999999999999999E-2</v>
      </c>
      <c r="Z52" s="39">
        <v>9.4500000000000001E-2</v>
      </c>
      <c r="AA52" s="39">
        <v>-3.4799999999999998E-2</v>
      </c>
      <c r="AB52" s="39">
        <v>4.0000000000000001E-3</v>
      </c>
      <c r="AC52" s="39">
        <v>8.9999999999999998E-4</v>
      </c>
      <c r="AD52" s="39">
        <v>2.0000000000000001E-4</v>
      </c>
      <c r="AE52" s="39">
        <v>-4.4000000000000003E-3</v>
      </c>
      <c r="AF52" s="40">
        <v>5.0000000000000001E-3</v>
      </c>
    </row>
    <row r="53" spans="1:32" x14ac:dyDescent="0.4">
      <c r="A53" s="87" t="s">
        <v>267</v>
      </c>
      <c r="B53" s="83"/>
      <c r="C53" s="88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90">
        <f>IFERROR(O52/O$16," ")</f>
        <v>1.0667947999999998</v>
      </c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6"/>
    </row>
    <row r="54" spans="1:32" x14ac:dyDescent="0.4">
      <c r="A54" s="82" t="s">
        <v>117</v>
      </c>
      <c r="B54" s="83" t="s">
        <v>118</v>
      </c>
      <c r="C54" s="84">
        <v>45531.435844907406</v>
      </c>
      <c r="D54" s="85">
        <v>2.9999999999999997E-4</v>
      </c>
      <c r="E54" s="85">
        <v>3.8999999999999998E-3</v>
      </c>
      <c r="F54" s="85">
        <v>1.4E-3</v>
      </c>
      <c r="G54" s="85">
        <v>3.8E-3</v>
      </c>
      <c r="H54" s="85">
        <v>0</v>
      </c>
      <c r="I54" s="85">
        <v>-1E-4</v>
      </c>
      <c r="J54" s="85">
        <v>-9.7000000000000003E-3</v>
      </c>
      <c r="K54" s="85">
        <v>0</v>
      </c>
      <c r="L54" s="85">
        <v>-2.0000000000000001E-4</v>
      </c>
      <c r="M54" s="85">
        <v>-5.0000000000000001E-4</v>
      </c>
      <c r="N54" s="85">
        <v>1.5E-3</v>
      </c>
      <c r="O54" s="85">
        <v>1.7000000000000001E-2</v>
      </c>
      <c r="P54" s="85">
        <v>2.0299999999999999E-2</v>
      </c>
      <c r="Q54" s="85">
        <v>0.01</v>
      </c>
      <c r="R54" s="85">
        <v>-2.0000000000000001E-4</v>
      </c>
      <c r="S54" s="85">
        <v>2.0000000000000001E-4</v>
      </c>
      <c r="T54" s="85">
        <v>2.3999999999999998E-3</v>
      </c>
      <c r="U54" s="85">
        <v>-3.2300000000000002E-2</v>
      </c>
      <c r="V54" s="85">
        <v>-5.4000000000000003E-3</v>
      </c>
      <c r="W54" s="85">
        <v>1.4E-3</v>
      </c>
      <c r="X54" s="85">
        <v>-6.4000000000000003E-3</v>
      </c>
      <c r="Y54" s="85">
        <v>1E-3</v>
      </c>
      <c r="Z54" s="85">
        <v>9.8199999999999996E-2</v>
      </c>
      <c r="AA54" s="85">
        <v>1.23E-2</v>
      </c>
      <c r="AB54" s="85">
        <v>3.0000000000000001E-3</v>
      </c>
      <c r="AC54" s="85">
        <v>0</v>
      </c>
      <c r="AD54" s="85">
        <v>1E-4</v>
      </c>
      <c r="AE54" s="85">
        <v>5.0000000000000001E-4</v>
      </c>
      <c r="AF54" s="86">
        <v>6.9999999999999999E-4</v>
      </c>
    </row>
    <row r="55" spans="1:32" x14ac:dyDescent="0.4">
      <c r="A55" s="82" t="s">
        <v>119</v>
      </c>
      <c r="B55" s="83" t="s">
        <v>118</v>
      </c>
      <c r="C55" s="84">
        <v>45531.437592592592</v>
      </c>
      <c r="D55" s="85">
        <v>2.9999999999999997E-4</v>
      </c>
      <c r="E55" s="85">
        <v>6.9999999999999999E-4</v>
      </c>
      <c r="F55" s="85">
        <v>2.0999999999999999E-3</v>
      </c>
      <c r="G55" s="85">
        <v>3.7000000000000002E-3</v>
      </c>
      <c r="H55" s="85">
        <v>0</v>
      </c>
      <c r="I55" s="85">
        <v>0</v>
      </c>
      <c r="J55" s="85">
        <v>-1.7999999999999999E-2</v>
      </c>
      <c r="K55" s="85">
        <v>1E-4</v>
      </c>
      <c r="L55" s="85">
        <v>-2.0000000000000001E-4</v>
      </c>
      <c r="M55" s="85">
        <v>1E-4</v>
      </c>
      <c r="N55" s="85">
        <v>1.5E-3</v>
      </c>
      <c r="O55" s="85">
        <v>3.5999999999999999E-3</v>
      </c>
      <c r="P55" s="85">
        <v>3.7000000000000002E-3</v>
      </c>
      <c r="Q55" s="85">
        <v>4.7000000000000002E-3</v>
      </c>
      <c r="R55" s="85">
        <v>-2.9999999999999997E-4</v>
      </c>
      <c r="S55" s="85">
        <v>1E-4</v>
      </c>
      <c r="T55" s="85">
        <v>2.2000000000000001E-3</v>
      </c>
      <c r="U55" s="85">
        <v>-3.2099999999999997E-2</v>
      </c>
      <c r="V55" s="85">
        <v>-5.1000000000000004E-3</v>
      </c>
      <c r="W55" s="85">
        <v>4.5999999999999999E-3</v>
      </c>
      <c r="X55" s="85">
        <v>-6.3E-3</v>
      </c>
      <c r="Y55" s="85">
        <v>6.1000000000000004E-3</v>
      </c>
      <c r="Z55" s="85">
        <v>9.4899999999999998E-2</v>
      </c>
      <c r="AA55" s="85">
        <v>1.44E-2</v>
      </c>
      <c r="AB55" s="85">
        <v>1.8E-3</v>
      </c>
      <c r="AC55" s="85">
        <v>0</v>
      </c>
      <c r="AD55" s="85">
        <v>1E-4</v>
      </c>
      <c r="AE55" s="85">
        <v>1E-4</v>
      </c>
      <c r="AF55" s="86">
        <v>2.9999999999999997E-4</v>
      </c>
    </row>
    <row r="56" spans="1:32" x14ac:dyDescent="0.4">
      <c r="A56" s="36" t="s">
        <v>124</v>
      </c>
      <c r="B56" s="37" t="s">
        <v>118</v>
      </c>
      <c r="C56" s="38">
        <v>45531.44363425926</v>
      </c>
      <c r="D56" s="39">
        <v>-1.1000000000000001E-3</v>
      </c>
      <c r="E56" s="39">
        <v>2.1600000000000001E-2</v>
      </c>
      <c r="F56" s="39">
        <v>2.9999999999999997E-4</v>
      </c>
      <c r="G56" s="39">
        <v>-1.8E-3</v>
      </c>
      <c r="H56" s="39">
        <v>2.0000000000000001E-4</v>
      </c>
      <c r="I56" s="39">
        <v>2.0000000000000001E-4</v>
      </c>
      <c r="J56" s="39" t="s">
        <v>126</v>
      </c>
      <c r="K56" s="39">
        <v>2.0000000000000001E-4</v>
      </c>
      <c r="L56" s="39">
        <v>-2.7000000000000001E-3</v>
      </c>
      <c r="M56" s="39">
        <v>-1.4999999999999999E-2</v>
      </c>
      <c r="N56" s="39">
        <v>6.9999999999999999E-4</v>
      </c>
      <c r="O56" s="39">
        <v>3.6799999999999999E-2</v>
      </c>
      <c r="P56" s="39">
        <v>1.24E-2</v>
      </c>
      <c r="Q56" s="39">
        <v>-4.0000000000000001E-3</v>
      </c>
      <c r="R56" s="39">
        <v>1.0500000000000001E-2</v>
      </c>
      <c r="S56" s="39">
        <v>101.1593</v>
      </c>
      <c r="T56" s="39">
        <v>1.6999999999999999E-3</v>
      </c>
      <c r="U56" s="39">
        <v>-2.6200000000000001E-2</v>
      </c>
      <c r="V56" s="39">
        <v>-4.7000000000000002E-3</v>
      </c>
      <c r="W56" s="39">
        <v>4.4999999999999997E-3</v>
      </c>
      <c r="X56" s="39">
        <v>-3.5000000000000001E-3</v>
      </c>
      <c r="Y56" s="39">
        <v>-2.4799999999999999E-2</v>
      </c>
      <c r="Z56" s="39">
        <v>0.1037</v>
      </c>
      <c r="AA56" s="39">
        <v>3.8199999999999998E-2</v>
      </c>
      <c r="AB56" s="39">
        <v>1.6500000000000001E-2</v>
      </c>
      <c r="AC56" s="39">
        <v>1E-4</v>
      </c>
      <c r="AD56" s="39">
        <v>2.9999999999999997E-4</v>
      </c>
      <c r="AE56" s="39">
        <v>-6.9999999999999999E-4</v>
      </c>
      <c r="AF56" s="40">
        <v>2.3999999999999998E-3</v>
      </c>
    </row>
    <row r="57" spans="1:32" x14ac:dyDescent="0.4">
      <c r="A57" s="87" t="s">
        <v>267</v>
      </c>
      <c r="B57" s="52"/>
      <c r="C57" s="88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90">
        <f>IFERROR(S56/S$17," ")</f>
        <v>1.011593</v>
      </c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6"/>
    </row>
    <row r="58" spans="1:32" x14ac:dyDescent="0.4">
      <c r="A58" s="36" t="s">
        <v>127</v>
      </c>
      <c r="B58" s="37" t="s">
        <v>118</v>
      </c>
      <c r="C58" s="38">
        <v>45531.445370370369</v>
      </c>
      <c r="D58" s="39">
        <v>4.0000000000000002E-4</v>
      </c>
      <c r="E58" s="39">
        <v>6.2300000000000001E-2</v>
      </c>
      <c r="F58" s="39">
        <v>-1E-4</v>
      </c>
      <c r="G58" s="39">
        <v>6.8999999999999999E-3</v>
      </c>
      <c r="H58" s="39">
        <v>2.0999999999999999E-3</v>
      </c>
      <c r="I58" s="39">
        <v>2.9999999999999997E-4</v>
      </c>
      <c r="J58" s="39">
        <v>995.77059999999994</v>
      </c>
      <c r="K58" s="39">
        <v>8.6E-3</v>
      </c>
      <c r="L58" s="39">
        <v>0</v>
      </c>
      <c r="M58" s="39">
        <v>1.4E-3</v>
      </c>
      <c r="N58" s="39">
        <v>3.7000000000000002E-3</v>
      </c>
      <c r="O58" s="39">
        <v>1.6299999999999999E-2</v>
      </c>
      <c r="P58" s="39">
        <v>2.29E-2</v>
      </c>
      <c r="Q58" s="39">
        <v>-1E-3</v>
      </c>
      <c r="R58" s="39">
        <v>1013.5451</v>
      </c>
      <c r="S58" s="39">
        <v>2.7300000000000001E-2</v>
      </c>
      <c r="T58" s="39">
        <v>2.2000000000000001E-3</v>
      </c>
      <c r="U58" s="39">
        <v>1.47E-2</v>
      </c>
      <c r="V58" s="39">
        <v>5.9999999999999995E-4</v>
      </c>
      <c r="W58" s="39">
        <v>5.4000000000000003E-3</v>
      </c>
      <c r="X58" s="39">
        <v>-3.8E-3</v>
      </c>
      <c r="Y58" s="39">
        <v>5.8099999999999999E-2</v>
      </c>
      <c r="Z58" s="39">
        <v>8.7499999999999994E-2</v>
      </c>
      <c r="AA58" s="39">
        <v>0.01</v>
      </c>
      <c r="AB58" s="39">
        <v>2.9399999999999999E-2</v>
      </c>
      <c r="AC58" s="39">
        <v>8.0000000000000002E-3</v>
      </c>
      <c r="AD58" s="39">
        <v>-1E-4</v>
      </c>
      <c r="AE58" s="39">
        <v>6.9999999999999999E-4</v>
      </c>
      <c r="AF58" s="40">
        <v>1.37E-2</v>
      </c>
    </row>
    <row r="59" spans="1:32" x14ac:dyDescent="0.4">
      <c r="A59" s="87" t="s">
        <v>267</v>
      </c>
      <c r="B59" s="52"/>
      <c r="C59" s="88"/>
      <c r="D59" s="85"/>
      <c r="E59" s="85"/>
      <c r="F59" s="85"/>
      <c r="G59" s="85"/>
      <c r="H59" s="85"/>
      <c r="I59" s="85"/>
      <c r="J59" s="90">
        <f>IFERROR(J58/J$18," ")</f>
        <v>0.99577059999999995</v>
      </c>
      <c r="K59" s="85"/>
      <c r="L59" s="85"/>
      <c r="M59" s="85"/>
      <c r="N59" s="85"/>
      <c r="O59" s="85"/>
      <c r="P59" s="85"/>
      <c r="Q59" s="85"/>
      <c r="R59" s="89">
        <f>IFERROR(R58/R$18," ")</f>
        <v>1.0135451</v>
      </c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6"/>
    </row>
    <row r="60" spans="1:32" x14ac:dyDescent="0.4">
      <c r="A60" s="82" t="s">
        <v>117</v>
      </c>
      <c r="B60" s="83" t="s">
        <v>118</v>
      </c>
      <c r="C60" s="84">
        <v>45531.447118055556</v>
      </c>
      <c r="D60" s="85">
        <v>2.0000000000000001E-4</v>
      </c>
      <c r="E60" s="85">
        <v>3.0000000000000001E-3</v>
      </c>
      <c r="F60" s="85">
        <v>6.9999999999999999E-4</v>
      </c>
      <c r="G60" s="85">
        <v>2E-3</v>
      </c>
      <c r="H60" s="85">
        <v>0</v>
      </c>
      <c r="I60" s="85">
        <v>0</v>
      </c>
      <c r="J60" s="85">
        <v>1.1999999999999999E-3</v>
      </c>
      <c r="K60" s="85">
        <v>1E-4</v>
      </c>
      <c r="L60" s="85">
        <v>1E-4</v>
      </c>
      <c r="M60" s="85">
        <v>-1E-4</v>
      </c>
      <c r="N60" s="85">
        <v>2.0999999999999999E-3</v>
      </c>
      <c r="O60" s="85">
        <v>-1E-4</v>
      </c>
      <c r="P60" s="85">
        <v>2.06E-2</v>
      </c>
      <c r="Q60" s="85">
        <v>-2.2000000000000001E-3</v>
      </c>
      <c r="R60" s="85">
        <v>8.0000000000000002E-3</v>
      </c>
      <c r="S60" s="85">
        <v>8.0000000000000004E-4</v>
      </c>
      <c r="T60" s="85">
        <v>2.5999999999999999E-3</v>
      </c>
      <c r="U60" s="85">
        <v>-2.58E-2</v>
      </c>
      <c r="V60" s="85">
        <v>-4.8999999999999998E-3</v>
      </c>
      <c r="W60" s="85">
        <v>6.9999999999999999E-4</v>
      </c>
      <c r="X60" s="85">
        <v>-5.7000000000000002E-3</v>
      </c>
      <c r="Y60" s="85">
        <v>4.1000000000000003E-3</v>
      </c>
      <c r="Z60" s="85">
        <v>9.8900000000000002E-2</v>
      </c>
      <c r="AA60" s="85">
        <v>1.9400000000000001E-2</v>
      </c>
      <c r="AB60" s="85">
        <v>1.4E-3</v>
      </c>
      <c r="AC60" s="85">
        <v>0</v>
      </c>
      <c r="AD60" s="85">
        <v>0</v>
      </c>
      <c r="AE60" s="85">
        <v>-4.0000000000000002E-4</v>
      </c>
      <c r="AF60" s="86">
        <v>5.9999999999999995E-4</v>
      </c>
    </row>
    <row r="61" spans="1:32" x14ac:dyDescent="0.4">
      <c r="A61" s="82" t="s">
        <v>119</v>
      </c>
      <c r="B61" s="83" t="s">
        <v>118</v>
      </c>
      <c r="C61" s="84">
        <v>45531.448854166665</v>
      </c>
      <c r="D61" s="85">
        <v>0</v>
      </c>
      <c r="E61" s="85">
        <v>1.1999999999999999E-3</v>
      </c>
      <c r="F61" s="85">
        <v>4.0000000000000002E-4</v>
      </c>
      <c r="G61" s="85">
        <v>1.9E-3</v>
      </c>
      <c r="H61" s="85">
        <v>1E-4</v>
      </c>
      <c r="I61" s="85">
        <v>0</v>
      </c>
      <c r="J61" s="85">
        <v>-1.66E-2</v>
      </c>
      <c r="K61" s="85">
        <v>1E-4</v>
      </c>
      <c r="L61" s="85">
        <v>-2.0000000000000001E-4</v>
      </c>
      <c r="M61" s="85">
        <v>-1E-4</v>
      </c>
      <c r="N61" s="85">
        <v>8.0000000000000004E-4</v>
      </c>
      <c r="O61" s="85">
        <v>-1.1999999999999999E-3</v>
      </c>
      <c r="P61" s="85">
        <v>1.8100000000000002E-2</v>
      </c>
      <c r="Q61" s="85">
        <v>4.1999999999999997E-3</v>
      </c>
      <c r="R61" s="85">
        <v>4.8999999999999998E-3</v>
      </c>
      <c r="S61" s="85">
        <v>4.0000000000000002E-4</v>
      </c>
      <c r="T61" s="85">
        <v>1.5E-3</v>
      </c>
      <c r="U61" s="85">
        <v>-2.93E-2</v>
      </c>
      <c r="V61" s="85">
        <v>-4.1999999999999997E-3</v>
      </c>
      <c r="W61" s="85">
        <v>3.5999999999999999E-3</v>
      </c>
      <c r="X61" s="85">
        <v>-4.5999999999999999E-3</v>
      </c>
      <c r="Y61" s="85">
        <v>1.9E-3</v>
      </c>
      <c r="Z61" s="85">
        <v>8.7099999999999997E-2</v>
      </c>
      <c r="AA61" s="85">
        <v>1.6899999999999998E-2</v>
      </c>
      <c r="AB61" s="85">
        <v>2.9999999999999997E-4</v>
      </c>
      <c r="AC61" s="85">
        <v>0</v>
      </c>
      <c r="AD61" s="85">
        <v>0</v>
      </c>
      <c r="AE61" s="85">
        <v>-2.0000000000000001E-4</v>
      </c>
      <c r="AF61" s="86">
        <v>2.0000000000000001E-4</v>
      </c>
    </row>
    <row r="62" spans="1:32" x14ac:dyDescent="0.4">
      <c r="A62" s="36" t="s">
        <v>128</v>
      </c>
      <c r="B62" s="37" t="s">
        <v>118</v>
      </c>
      <c r="C62" s="38">
        <v>45531.450601851851</v>
      </c>
      <c r="D62" s="39">
        <v>6.9999999999999999E-4</v>
      </c>
      <c r="E62" s="39">
        <v>1.12E-2</v>
      </c>
      <c r="F62" s="39">
        <v>0</v>
      </c>
      <c r="G62" s="39">
        <v>2.3999999999999998E-3</v>
      </c>
      <c r="H62" s="39">
        <v>2.0000000000000001E-4</v>
      </c>
      <c r="I62" s="39">
        <v>-4.0000000000000002E-4</v>
      </c>
      <c r="J62" s="39">
        <v>0.10539999999999999</v>
      </c>
      <c r="K62" s="39">
        <v>2.0000000000000001E-4</v>
      </c>
      <c r="L62" s="39">
        <v>-5.0000000000000001E-4</v>
      </c>
      <c r="M62" s="39">
        <v>-1E-4</v>
      </c>
      <c r="N62" s="39">
        <v>1E-3</v>
      </c>
      <c r="O62" s="39">
        <v>1.01E-2</v>
      </c>
      <c r="P62" s="39">
        <v>8.8000000000000005E-3</v>
      </c>
      <c r="Q62" s="39">
        <v>-4.8999999999999998E-3</v>
      </c>
      <c r="R62" s="39">
        <v>3.1399999999999997E-2</v>
      </c>
      <c r="S62" s="39">
        <v>1.4E-3</v>
      </c>
      <c r="T62" s="39">
        <v>1.6999999999999999E-3</v>
      </c>
      <c r="U62" s="39">
        <v>-2.8299999999999999E-2</v>
      </c>
      <c r="V62" s="39">
        <v>-5.0000000000000001E-3</v>
      </c>
      <c r="W62" s="39">
        <v>6.8999999999999999E-3</v>
      </c>
      <c r="X62" s="39">
        <v>-9.5999999999999992E-3</v>
      </c>
      <c r="Y62" s="39">
        <v>1.18E-2</v>
      </c>
      <c r="Z62" s="39">
        <v>8.48E-2</v>
      </c>
      <c r="AA62" s="39">
        <v>1.89E-2</v>
      </c>
      <c r="AB62" s="39">
        <v>1.49E-2</v>
      </c>
      <c r="AC62" s="39">
        <v>1E-4</v>
      </c>
      <c r="AD62" s="39">
        <v>19.961400000000001</v>
      </c>
      <c r="AE62" s="39">
        <v>-1.9E-3</v>
      </c>
      <c r="AF62" s="40">
        <v>1.1000000000000001E-3</v>
      </c>
    </row>
    <row r="63" spans="1:32" x14ac:dyDescent="0.4">
      <c r="A63" s="87" t="s">
        <v>267</v>
      </c>
      <c r="B63" s="52"/>
      <c r="C63" s="88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9">
        <f>IFERROR(AD62/AD$19," ")</f>
        <v>0.99807000000000001</v>
      </c>
      <c r="AE63" s="85"/>
      <c r="AF63" s="86"/>
    </row>
    <row r="64" spans="1:32" x14ac:dyDescent="0.4">
      <c r="A64" s="82" t="s">
        <v>117</v>
      </c>
      <c r="B64" s="83" t="s">
        <v>118</v>
      </c>
      <c r="C64" s="84">
        <v>45531.452349537038</v>
      </c>
      <c r="D64" s="85">
        <v>-1E-4</v>
      </c>
      <c r="E64" s="85">
        <v>-1.2999999999999999E-3</v>
      </c>
      <c r="F64" s="85">
        <v>1.1999999999999999E-3</v>
      </c>
      <c r="G64" s="85">
        <v>1.5E-3</v>
      </c>
      <c r="H64" s="85">
        <v>1E-4</v>
      </c>
      <c r="I64" s="85">
        <v>0</v>
      </c>
      <c r="J64" s="85">
        <v>-5.0000000000000001E-3</v>
      </c>
      <c r="K64" s="85">
        <v>0</v>
      </c>
      <c r="L64" s="85">
        <v>4.0000000000000002E-4</v>
      </c>
      <c r="M64" s="85">
        <v>-5.0000000000000001E-4</v>
      </c>
      <c r="N64" s="85">
        <v>2.9999999999999997E-4</v>
      </c>
      <c r="O64" s="85">
        <v>-8.0000000000000004E-4</v>
      </c>
      <c r="P64" s="85">
        <v>1.78E-2</v>
      </c>
      <c r="Q64" s="85">
        <v>7.0000000000000001E-3</v>
      </c>
      <c r="R64" s="85">
        <v>2.7000000000000001E-3</v>
      </c>
      <c r="S64" s="85">
        <v>1E-4</v>
      </c>
      <c r="T64" s="85">
        <v>2.5000000000000001E-3</v>
      </c>
      <c r="U64" s="85">
        <v>-2.6599999999999999E-2</v>
      </c>
      <c r="V64" s="85">
        <v>-5.7000000000000002E-3</v>
      </c>
      <c r="W64" s="85">
        <v>4.4999999999999997E-3</v>
      </c>
      <c r="X64" s="85">
        <v>-5.8999999999999999E-3</v>
      </c>
      <c r="Y64" s="85">
        <v>4.5999999999999999E-3</v>
      </c>
      <c r="Z64" s="85">
        <v>8.2699999999999996E-2</v>
      </c>
      <c r="AA64" s="85">
        <v>8.8000000000000005E-3</v>
      </c>
      <c r="AB64" s="85">
        <v>2.7000000000000001E-3</v>
      </c>
      <c r="AC64" s="85">
        <v>0</v>
      </c>
      <c r="AD64" s="85">
        <v>1.9E-3</v>
      </c>
      <c r="AE64" s="85">
        <v>-2.9999999999999997E-4</v>
      </c>
      <c r="AF64" s="86">
        <v>8.0000000000000004E-4</v>
      </c>
    </row>
    <row r="65" spans="1:32" x14ac:dyDescent="0.4">
      <c r="A65" s="82" t="s">
        <v>119</v>
      </c>
      <c r="B65" s="83" t="s">
        <v>118</v>
      </c>
      <c r="C65" s="84">
        <v>45531.454097222224</v>
      </c>
      <c r="D65" s="85">
        <v>0</v>
      </c>
      <c r="E65" s="85">
        <v>1.6999999999999999E-3</v>
      </c>
      <c r="F65" s="85">
        <v>2.3999999999999998E-3</v>
      </c>
      <c r="G65" s="85">
        <v>6.9999999999999999E-4</v>
      </c>
      <c r="H65" s="85">
        <v>0</v>
      </c>
      <c r="I65" s="85">
        <v>0</v>
      </c>
      <c r="J65" s="85">
        <v>-1.8100000000000002E-2</v>
      </c>
      <c r="K65" s="85">
        <v>1E-4</v>
      </c>
      <c r="L65" s="85">
        <v>0</v>
      </c>
      <c r="M65" s="85">
        <v>0</v>
      </c>
      <c r="N65" s="85">
        <v>1.4E-3</v>
      </c>
      <c r="O65" s="85">
        <v>-1.1000000000000001E-3</v>
      </c>
      <c r="P65" s="85">
        <v>1.4800000000000001E-2</v>
      </c>
      <c r="Q65" s="85">
        <v>8.5000000000000006E-3</v>
      </c>
      <c r="R65" s="85">
        <v>1.6999999999999999E-3</v>
      </c>
      <c r="S65" s="85">
        <v>2.9999999999999997E-4</v>
      </c>
      <c r="T65" s="85">
        <v>6.9999999999999999E-4</v>
      </c>
      <c r="U65" s="85">
        <v>-3.2099999999999997E-2</v>
      </c>
      <c r="V65" s="85">
        <v>-5.1000000000000004E-3</v>
      </c>
      <c r="W65" s="85">
        <v>4.4000000000000003E-3</v>
      </c>
      <c r="X65" s="85">
        <v>-6.4000000000000003E-3</v>
      </c>
      <c r="Y65" s="85">
        <v>6.4000000000000003E-3</v>
      </c>
      <c r="Z65" s="85">
        <v>8.6599999999999996E-2</v>
      </c>
      <c r="AA65" s="85">
        <v>1.0800000000000001E-2</v>
      </c>
      <c r="AB65" s="85">
        <v>1.2999999999999999E-3</v>
      </c>
      <c r="AC65" s="85">
        <v>0</v>
      </c>
      <c r="AD65" s="85">
        <v>4.0000000000000002E-4</v>
      </c>
      <c r="AE65" s="85">
        <v>-1E-4</v>
      </c>
      <c r="AF65" s="86">
        <v>6.9999999999999999E-4</v>
      </c>
    </row>
    <row r="66" spans="1:32" x14ac:dyDescent="0.4">
      <c r="A66" s="82" t="s">
        <v>130</v>
      </c>
      <c r="B66" s="83" t="s">
        <v>118</v>
      </c>
      <c r="C66" s="84">
        <v>45531.455833333333</v>
      </c>
      <c r="D66" s="85">
        <v>1E-4</v>
      </c>
      <c r="E66" s="85">
        <v>-1E-4</v>
      </c>
      <c r="F66" s="85">
        <v>5.0000000000000001E-4</v>
      </c>
      <c r="G66" s="85">
        <v>1.9E-3</v>
      </c>
      <c r="H66" s="85">
        <v>0</v>
      </c>
      <c r="I66" s="85">
        <v>-1E-4</v>
      </c>
      <c r="J66" s="85">
        <v>-2.6100000000000002E-2</v>
      </c>
      <c r="K66" s="85">
        <v>0</v>
      </c>
      <c r="L66" s="85">
        <v>-2.0000000000000001E-4</v>
      </c>
      <c r="M66" s="85">
        <v>-2.9999999999999997E-4</v>
      </c>
      <c r="N66" s="85">
        <v>1.1999999999999999E-3</v>
      </c>
      <c r="O66" s="85">
        <v>-1.2999999999999999E-3</v>
      </c>
      <c r="P66" s="85">
        <v>2.8899999999999999E-2</v>
      </c>
      <c r="Q66" s="85">
        <v>3.0000000000000001E-3</v>
      </c>
      <c r="R66" s="85">
        <v>5.9999999999999995E-4</v>
      </c>
      <c r="S66" s="85">
        <v>1E-4</v>
      </c>
      <c r="T66" s="85">
        <v>2.5999999999999999E-3</v>
      </c>
      <c r="U66" s="85">
        <v>-3.39E-2</v>
      </c>
      <c r="V66" s="85">
        <v>-4.8999999999999998E-3</v>
      </c>
      <c r="W66" s="85">
        <v>4.4999999999999997E-3</v>
      </c>
      <c r="X66" s="85">
        <v>-6.1999999999999998E-3</v>
      </c>
      <c r="Y66" s="85">
        <v>4.4999999999999997E-3</v>
      </c>
      <c r="Z66" s="85">
        <v>8.4900000000000003E-2</v>
      </c>
      <c r="AA66" s="85">
        <v>1.7399999999999999E-2</v>
      </c>
      <c r="AB66" s="85">
        <v>4.0000000000000002E-4</v>
      </c>
      <c r="AC66" s="85">
        <v>0</v>
      </c>
      <c r="AD66" s="85">
        <v>2.9999999999999997E-4</v>
      </c>
      <c r="AE66" s="85">
        <v>-4.0000000000000002E-4</v>
      </c>
      <c r="AF66" s="86">
        <v>-2.0000000000000001E-4</v>
      </c>
    </row>
    <row r="67" spans="1:32" x14ac:dyDescent="0.4">
      <c r="A67" s="46" t="s">
        <v>131</v>
      </c>
      <c r="B67" s="47" t="s">
        <v>118</v>
      </c>
      <c r="C67" s="48">
        <v>45531.45758101852</v>
      </c>
      <c r="D67" s="49">
        <v>4.9431000000000003</v>
      </c>
      <c r="E67" s="49">
        <v>4.9036</v>
      </c>
      <c r="F67" s="49">
        <v>5.0053999999999998</v>
      </c>
      <c r="G67" s="49">
        <v>4.9425999999999997</v>
      </c>
      <c r="H67" s="49">
        <v>4.8270999999999997</v>
      </c>
      <c r="I67" s="49">
        <v>4.8807999999999998</v>
      </c>
      <c r="J67" s="49">
        <v>4.9348999999999998</v>
      </c>
      <c r="K67" s="49">
        <v>4.8929999999999998</v>
      </c>
      <c r="L67" s="49">
        <v>4.8933</v>
      </c>
      <c r="M67" s="49">
        <v>4.8813000000000004</v>
      </c>
      <c r="N67" s="49">
        <v>4.7550999999999997</v>
      </c>
      <c r="O67" s="49">
        <v>4.9481999999999999</v>
      </c>
      <c r="P67" s="49">
        <v>4.8968999999999996</v>
      </c>
      <c r="Q67" s="49">
        <v>4.7995999999999999</v>
      </c>
      <c r="R67" s="49">
        <v>5.0064000000000002</v>
      </c>
      <c r="S67" s="49">
        <v>4.9255000000000004</v>
      </c>
      <c r="T67" s="49">
        <v>5.1172000000000004</v>
      </c>
      <c r="U67" s="49">
        <v>4.8903999999999996</v>
      </c>
      <c r="V67" s="49">
        <v>4.8712</v>
      </c>
      <c r="W67" s="49">
        <v>4.9234</v>
      </c>
      <c r="X67" s="49">
        <v>5.0365000000000002</v>
      </c>
      <c r="Y67" s="49">
        <v>4.8377999999999997</v>
      </c>
      <c r="Z67" s="49">
        <v>4.9786999999999999</v>
      </c>
      <c r="AA67" s="49">
        <v>4.9451000000000001</v>
      </c>
      <c r="AB67" s="49">
        <v>4.6729000000000003</v>
      </c>
      <c r="AC67" s="49">
        <v>4.9212999999999996</v>
      </c>
      <c r="AD67" s="49">
        <v>4.9377000000000004</v>
      </c>
      <c r="AE67" s="49">
        <v>4.9161000000000001</v>
      </c>
      <c r="AF67" s="50">
        <v>4.8487</v>
      </c>
    </row>
    <row r="68" spans="1:32" x14ac:dyDescent="0.4">
      <c r="A68" s="87" t="s">
        <v>267</v>
      </c>
      <c r="B68" s="52"/>
      <c r="C68" s="88"/>
      <c r="D68" s="90">
        <f t="shared" ref="D68:AF68" si="0">IFERROR(D67/D$23," ")</f>
        <v>0.98862000000000005</v>
      </c>
      <c r="E68" s="90">
        <f t="shared" si="0"/>
        <v>0.98072000000000004</v>
      </c>
      <c r="F68" s="90">
        <f t="shared" si="0"/>
        <v>1.00108</v>
      </c>
      <c r="G68" s="90">
        <f t="shared" si="0"/>
        <v>0.98851999999999995</v>
      </c>
      <c r="H68" s="90">
        <f t="shared" si="0"/>
        <v>0.96541999999999994</v>
      </c>
      <c r="I68" s="90">
        <f t="shared" si="0"/>
        <v>0.97615999999999992</v>
      </c>
      <c r="J68" s="90">
        <f t="shared" si="0"/>
        <v>0.98697999999999997</v>
      </c>
      <c r="K68" s="90">
        <f t="shared" si="0"/>
        <v>0.97859999999999991</v>
      </c>
      <c r="L68" s="90">
        <f t="shared" si="0"/>
        <v>0.97865999999999997</v>
      </c>
      <c r="M68" s="90">
        <f t="shared" si="0"/>
        <v>0.97626000000000013</v>
      </c>
      <c r="N68" s="90">
        <f t="shared" si="0"/>
        <v>0.95101999999999998</v>
      </c>
      <c r="O68" s="90">
        <f t="shared" si="0"/>
        <v>0.98963999999999996</v>
      </c>
      <c r="P68" s="90">
        <f t="shared" si="0"/>
        <v>0.97937999999999992</v>
      </c>
      <c r="Q68" s="90">
        <f t="shared" si="0"/>
        <v>0.95992</v>
      </c>
      <c r="R68" s="90">
        <f t="shared" si="0"/>
        <v>1.0012799999999999</v>
      </c>
      <c r="S68" s="90">
        <f t="shared" si="0"/>
        <v>0.98510000000000009</v>
      </c>
      <c r="T68" s="90">
        <f t="shared" si="0"/>
        <v>1.0234400000000001</v>
      </c>
      <c r="U68" s="90">
        <f t="shared" si="0"/>
        <v>0.97807999999999995</v>
      </c>
      <c r="V68" s="90">
        <f t="shared" si="0"/>
        <v>0.97423999999999999</v>
      </c>
      <c r="W68" s="90">
        <f t="shared" si="0"/>
        <v>0.98468</v>
      </c>
      <c r="X68" s="90">
        <f t="shared" si="0"/>
        <v>1.0073000000000001</v>
      </c>
      <c r="Y68" s="90">
        <f t="shared" si="0"/>
        <v>0.96755999999999998</v>
      </c>
      <c r="Z68" s="90">
        <f t="shared" si="0"/>
        <v>0.99573999999999996</v>
      </c>
      <c r="AA68" s="90">
        <f t="shared" si="0"/>
        <v>0.98902000000000001</v>
      </c>
      <c r="AB68" s="90">
        <f t="shared" si="0"/>
        <v>0.93458000000000008</v>
      </c>
      <c r="AC68" s="90">
        <f t="shared" si="0"/>
        <v>0.98425999999999991</v>
      </c>
      <c r="AD68" s="90">
        <f t="shared" si="0"/>
        <v>0.98754000000000008</v>
      </c>
      <c r="AE68" s="90">
        <f t="shared" si="0"/>
        <v>0.98321999999999998</v>
      </c>
      <c r="AF68" s="92">
        <f t="shared" si="0"/>
        <v>0.96974000000000005</v>
      </c>
    </row>
    <row r="69" spans="1:32" x14ac:dyDescent="0.4">
      <c r="A69" s="82" t="s">
        <v>119</v>
      </c>
      <c r="B69" s="83" t="s">
        <v>118</v>
      </c>
      <c r="C69" s="84">
        <v>45531.460289351853</v>
      </c>
      <c r="D69" s="85">
        <v>4.0000000000000002E-4</v>
      </c>
      <c r="E69" s="85">
        <v>5.9999999999999995E-4</v>
      </c>
      <c r="F69" s="85">
        <v>5.4999999999999997E-3</v>
      </c>
      <c r="G69" s="85">
        <v>1.8E-3</v>
      </c>
      <c r="H69" s="85">
        <v>2.0000000000000001E-4</v>
      </c>
      <c r="I69" s="85">
        <v>-1E-4</v>
      </c>
      <c r="J69" s="85">
        <v>-2.4500000000000001E-2</v>
      </c>
      <c r="K69" s="85">
        <v>1E-4</v>
      </c>
      <c r="L69" s="85">
        <v>-5.9999999999999995E-4</v>
      </c>
      <c r="M69" s="85">
        <v>1E-4</v>
      </c>
      <c r="N69" s="85">
        <v>1.6000000000000001E-3</v>
      </c>
      <c r="O69" s="85">
        <v>-6.9999999999999999E-4</v>
      </c>
      <c r="P69" s="85">
        <v>1.2500000000000001E-2</v>
      </c>
      <c r="Q69" s="85">
        <v>1.01E-2</v>
      </c>
      <c r="R69" s="85">
        <v>-1.6999999999999999E-3</v>
      </c>
      <c r="S69" s="85">
        <v>0</v>
      </c>
      <c r="T69" s="85">
        <v>2.12E-2</v>
      </c>
      <c r="U69" s="85">
        <v>-3.1199999999999999E-2</v>
      </c>
      <c r="V69" s="85">
        <v>-4.3E-3</v>
      </c>
      <c r="W69" s="85">
        <v>6.1000000000000004E-3</v>
      </c>
      <c r="X69" s="85">
        <v>-6.1000000000000004E-3</v>
      </c>
      <c r="Y69" s="85">
        <v>4.0000000000000001E-3</v>
      </c>
      <c r="Z69" s="85">
        <v>9.2200000000000004E-2</v>
      </c>
      <c r="AA69" s="85">
        <v>2.47E-2</v>
      </c>
      <c r="AB69" s="85">
        <v>3.0999999999999999E-3</v>
      </c>
      <c r="AC69" s="85">
        <v>1E-4</v>
      </c>
      <c r="AD69" s="85">
        <v>6.9999999999999999E-4</v>
      </c>
      <c r="AE69" s="85">
        <v>1E-4</v>
      </c>
      <c r="AF69" s="86">
        <v>5.0000000000000001E-4</v>
      </c>
    </row>
    <row r="70" spans="1:32" x14ac:dyDescent="0.4">
      <c r="A70" s="82" t="s">
        <v>132</v>
      </c>
      <c r="B70" s="83" t="s">
        <v>118</v>
      </c>
      <c r="C70" s="84">
        <v>45531.462013888886</v>
      </c>
      <c r="D70" s="85">
        <v>1E-4</v>
      </c>
      <c r="E70" s="85">
        <v>-8.0000000000000004E-4</v>
      </c>
      <c r="F70" s="85">
        <v>2E-3</v>
      </c>
      <c r="G70" s="85">
        <v>1.6000000000000001E-3</v>
      </c>
      <c r="H70" s="85">
        <v>1E-4</v>
      </c>
      <c r="I70" s="85">
        <v>0</v>
      </c>
      <c r="J70" s="85">
        <v>-2.24E-2</v>
      </c>
      <c r="K70" s="85">
        <v>0</v>
      </c>
      <c r="L70" s="85">
        <v>-2.0000000000000001E-4</v>
      </c>
      <c r="M70" s="85">
        <v>-2.0000000000000001E-4</v>
      </c>
      <c r="N70" s="85">
        <v>5.9999999999999995E-4</v>
      </c>
      <c r="O70" s="85">
        <v>-1.6000000000000001E-3</v>
      </c>
      <c r="P70" s="85">
        <v>2.1600000000000001E-2</v>
      </c>
      <c r="Q70" s="85">
        <v>2.8999999999999998E-3</v>
      </c>
      <c r="R70" s="85">
        <v>-1.8E-3</v>
      </c>
      <c r="S70" s="85">
        <v>-1E-4</v>
      </c>
      <c r="T70" s="85">
        <v>1.03E-2</v>
      </c>
      <c r="U70" s="85">
        <v>-3.6200000000000003E-2</v>
      </c>
      <c r="V70" s="85">
        <v>-3.5000000000000001E-3</v>
      </c>
      <c r="W70" s="85">
        <v>5.4999999999999997E-3</v>
      </c>
      <c r="X70" s="85">
        <v>-1.1900000000000001E-2</v>
      </c>
      <c r="Y70" s="85">
        <v>3.3E-3</v>
      </c>
      <c r="Z70" s="85">
        <v>9.01E-2</v>
      </c>
      <c r="AA70" s="85">
        <v>2.1100000000000001E-2</v>
      </c>
      <c r="AB70" s="85">
        <v>0</v>
      </c>
      <c r="AC70" s="85">
        <v>0</v>
      </c>
      <c r="AD70" s="85">
        <v>2.9999999999999997E-4</v>
      </c>
      <c r="AE70" s="85">
        <v>-4.0000000000000002E-4</v>
      </c>
      <c r="AF70" s="86">
        <v>1E-4</v>
      </c>
    </row>
    <row r="71" spans="1:32" x14ac:dyDescent="0.4">
      <c r="A71" s="41" t="s">
        <v>133</v>
      </c>
      <c r="B71" s="42" t="s">
        <v>118</v>
      </c>
      <c r="C71" s="43">
        <v>45531.465601851851</v>
      </c>
      <c r="D71" s="44">
        <v>0.47370000000000001</v>
      </c>
      <c r="E71" s="44">
        <v>0.48520000000000002</v>
      </c>
      <c r="F71" s="44">
        <v>0.4708</v>
      </c>
      <c r="G71" s="44">
        <v>0.47710000000000002</v>
      </c>
      <c r="H71" s="44">
        <v>0.47089999999999999</v>
      </c>
      <c r="I71" s="44">
        <v>0.4788</v>
      </c>
      <c r="J71" s="44">
        <v>0.46410000000000001</v>
      </c>
      <c r="K71" s="44">
        <v>0.47310000000000002</v>
      </c>
      <c r="L71" s="44">
        <v>0.47949999999999998</v>
      </c>
      <c r="M71" s="44">
        <v>0.47839999999999999</v>
      </c>
      <c r="N71" s="44">
        <v>0.46060000000000001</v>
      </c>
      <c r="O71" s="44">
        <v>0.49220000000000003</v>
      </c>
      <c r="P71" s="44">
        <v>0.47060000000000002</v>
      </c>
      <c r="Q71" s="44">
        <v>0.48320000000000002</v>
      </c>
      <c r="R71" s="44">
        <v>0.4738</v>
      </c>
      <c r="S71" s="44">
        <v>0.49730000000000002</v>
      </c>
      <c r="T71" s="44">
        <v>0.46700000000000003</v>
      </c>
      <c r="U71" s="44">
        <v>0.45839999999999997</v>
      </c>
      <c r="V71" s="44">
        <v>0.47320000000000001</v>
      </c>
      <c r="W71" s="44">
        <v>0.47539999999999999</v>
      </c>
      <c r="X71" s="44">
        <v>0.48060000000000003</v>
      </c>
      <c r="Y71" s="44">
        <v>0.46539999999999998</v>
      </c>
      <c r="Z71" s="44">
        <v>0.47689999999999999</v>
      </c>
      <c r="AA71" s="44">
        <v>0.47810000000000002</v>
      </c>
      <c r="AB71" s="44">
        <v>0.45689999999999997</v>
      </c>
      <c r="AC71" s="44">
        <v>0.48730000000000001</v>
      </c>
      <c r="AD71" s="44">
        <v>0.47199999999999998</v>
      </c>
      <c r="AE71" s="44">
        <v>0.47</v>
      </c>
      <c r="AF71" s="45">
        <v>0.47139999999999999</v>
      </c>
    </row>
    <row r="72" spans="1:32" x14ac:dyDescent="0.4">
      <c r="A72" s="41" t="s">
        <v>164</v>
      </c>
      <c r="B72" s="42" t="s">
        <v>118</v>
      </c>
      <c r="C72" s="43">
        <v>45531.467349537037</v>
      </c>
      <c r="D72" s="44">
        <v>0.47820000000000001</v>
      </c>
      <c r="E72" s="44">
        <v>0.48299999999999998</v>
      </c>
      <c r="F72" s="44">
        <v>0.47120000000000001</v>
      </c>
      <c r="G72" s="44">
        <v>0.4829</v>
      </c>
      <c r="H72" s="44">
        <v>0.46760000000000002</v>
      </c>
      <c r="I72" s="44">
        <v>0.47499999999999998</v>
      </c>
      <c r="J72" s="44">
        <v>0.4713</v>
      </c>
      <c r="K72" s="44">
        <v>0.4793</v>
      </c>
      <c r="L72" s="44">
        <v>0.48580000000000001</v>
      </c>
      <c r="M72" s="44">
        <v>0.48380000000000001</v>
      </c>
      <c r="N72" s="44">
        <v>0.46629999999999999</v>
      </c>
      <c r="O72" s="44">
        <v>0.49</v>
      </c>
      <c r="P72" s="44">
        <v>0.46560000000000001</v>
      </c>
      <c r="Q72" s="44">
        <v>0.48630000000000001</v>
      </c>
      <c r="R72" s="44">
        <v>0.47689999999999999</v>
      </c>
      <c r="S72" s="44">
        <v>0.49340000000000001</v>
      </c>
      <c r="T72" s="44">
        <v>0.47720000000000001</v>
      </c>
      <c r="U72" s="44">
        <v>0.4597</v>
      </c>
      <c r="V72" s="44">
        <v>0.47789999999999999</v>
      </c>
      <c r="W72" s="44">
        <v>0.48249999999999998</v>
      </c>
      <c r="X72" s="44">
        <v>0.48970000000000002</v>
      </c>
      <c r="Y72" s="44">
        <v>0.46779999999999999</v>
      </c>
      <c r="Z72" s="44">
        <v>0.4859</v>
      </c>
      <c r="AA72" s="44">
        <v>0.48320000000000002</v>
      </c>
      <c r="AB72" s="44">
        <v>0.46160000000000001</v>
      </c>
      <c r="AC72" s="44">
        <v>0.4839</v>
      </c>
      <c r="AD72" s="44">
        <v>0.47749999999999998</v>
      </c>
      <c r="AE72" s="44">
        <v>0.47470000000000001</v>
      </c>
      <c r="AF72" s="45">
        <v>0.4763</v>
      </c>
    </row>
    <row r="73" spans="1:32" x14ac:dyDescent="0.4">
      <c r="A73" s="87" t="s">
        <v>268</v>
      </c>
      <c r="B73" s="93"/>
      <c r="C73" s="93"/>
      <c r="D73" s="94">
        <f t="shared" ref="D73:P73" si="1">(ABS((D71-D72)/((D71+D72)/2)))</f>
        <v>9.4547746612039171E-3</v>
      </c>
      <c r="E73" s="94">
        <f t="shared" si="1"/>
        <v>4.5445155959513229E-3</v>
      </c>
      <c r="F73" s="94">
        <f t="shared" si="1"/>
        <v>8.4925690021233865E-4</v>
      </c>
      <c r="G73" s="94">
        <f t="shared" si="1"/>
        <v>1.2083333333333276E-2</v>
      </c>
      <c r="H73" s="94">
        <f t="shared" si="1"/>
        <v>7.0324986680873084E-3</v>
      </c>
      <c r="I73" s="94">
        <f t="shared" si="1"/>
        <v>7.9681274900398943E-3</v>
      </c>
      <c r="J73" s="94">
        <f t="shared" si="1"/>
        <v>1.5394483643361096E-2</v>
      </c>
      <c r="K73" s="94">
        <f t="shared" si="1"/>
        <v>1.301973960520786E-2</v>
      </c>
      <c r="L73" s="94">
        <f t="shared" si="1"/>
        <v>1.3052936910804988E-2</v>
      </c>
      <c r="M73" s="94">
        <f t="shared" si="1"/>
        <v>1.1224277696944536E-2</v>
      </c>
      <c r="N73" s="94">
        <f t="shared" si="1"/>
        <v>1.2299061387420396E-2</v>
      </c>
      <c r="O73" s="94">
        <f t="shared" si="1"/>
        <v>4.4797393606190901E-3</v>
      </c>
      <c r="P73" s="94">
        <f t="shared" si="1"/>
        <v>1.0681478316599026E-2</v>
      </c>
      <c r="Q73" s="94">
        <f>(ABS((61-62)/((61+62)/2)))</f>
        <v>1.6260162601626018E-2</v>
      </c>
      <c r="R73" s="94">
        <f t="shared" ref="R73:AF73" si="2">(ABS((R71-R72)/((R71+R72)/2)))</f>
        <v>6.5215104659724242E-3</v>
      </c>
      <c r="S73" s="94">
        <f t="shared" si="2"/>
        <v>7.8732209548804163E-3</v>
      </c>
      <c r="T73" s="94">
        <f t="shared" si="2"/>
        <v>2.1605592035585652E-2</v>
      </c>
      <c r="U73" s="94">
        <f t="shared" si="2"/>
        <v>2.8319355190066951E-3</v>
      </c>
      <c r="V73" s="94">
        <f t="shared" si="2"/>
        <v>9.8832930291241333E-3</v>
      </c>
      <c r="W73" s="94">
        <f t="shared" si="2"/>
        <v>1.4824094373107831E-2</v>
      </c>
      <c r="X73" s="94">
        <f t="shared" si="2"/>
        <v>1.8757085437493552E-2</v>
      </c>
      <c r="Y73" s="94">
        <f t="shared" si="2"/>
        <v>5.1435919417059861E-3</v>
      </c>
      <c r="Z73" s="94">
        <f t="shared" si="2"/>
        <v>1.8695471541337782E-2</v>
      </c>
      <c r="AA73" s="94">
        <f t="shared" si="2"/>
        <v>1.0610631436596261E-2</v>
      </c>
      <c r="AB73" s="94">
        <f t="shared" si="2"/>
        <v>1.0234077299945646E-2</v>
      </c>
      <c r="AC73" s="94">
        <f t="shared" si="2"/>
        <v>7.0016474464580187E-3</v>
      </c>
      <c r="AD73" s="94">
        <f t="shared" si="2"/>
        <v>1.1585044760400221E-2</v>
      </c>
      <c r="AE73" s="94">
        <f t="shared" si="2"/>
        <v>9.9502487562189851E-3</v>
      </c>
      <c r="AF73" s="95">
        <f t="shared" si="2"/>
        <v>1.0340825155640004E-2</v>
      </c>
    </row>
    <row r="74" spans="1:32" x14ac:dyDescent="0.4">
      <c r="A74" s="41" t="s">
        <v>133</v>
      </c>
      <c r="B74" s="42" t="s">
        <v>118</v>
      </c>
      <c r="C74" s="43">
        <v>45531.465601851851</v>
      </c>
      <c r="D74" s="44">
        <v>0.47370000000000001</v>
      </c>
      <c r="E74" s="44">
        <v>0.48520000000000002</v>
      </c>
      <c r="F74" s="44">
        <v>0.4708</v>
      </c>
      <c r="G74" s="44">
        <v>0.47710000000000002</v>
      </c>
      <c r="H74" s="44">
        <v>0.47089999999999999</v>
      </c>
      <c r="I74" s="44">
        <v>0.4788</v>
      </c>
      <c r="J74" s="44">
        <v>0.46410000000000001</v>
      </c>
      <c r="K74" s="44">
        <v>0.47310000000000002</v>
      </c>
      <c r="L74" s="44">
        <v>0.47949999999999998</v>
      </c>
      <c r="M74" s="44">
        <v>0.47839999999999999</v>
      </c>
      <c r="N74" s="44">
        <v>0.46060000000000001</v>
      </c>
      <c r="O74" s="44">
        <v>0.49220000000000003</v>
      </c>
      <c r="P74" s="44">
        <v>0.47060000000000002</v>
      </c>
      <c r="Q74" s="44">
        <v>0.48320000000000002</v>
      </c>
      <c r="R74" s="44">
        <v>0.4738</v>
      </c>
      <c r="S74" s="44">
        <v>0.49730000000000002</v>
      </c>
      <c r="T74" s="44">
        <v>0.46700000000000003</v>
      </c>
      <c r="U74" s="44">
        <v>0.45839999999999997</v>
      </c>
      <c r="V74" s="44">
        <v>0.47320000000000001</v>
      </c>
      <c r="W74" s="44">
        <v>0.47539999999999999</v>
      </c>
      <c r="X74" s="44">
        <v>0.48060000000000003</v>
      </c>
      <c r="Y74" s="44">
        <v>0.46539999999999998</v>
      </c>
      <c r="Z74" s="44">
        <v>0.47689999999999999</v>
      </c>
      <c r="AA74" s="44">
        <v>0.47810000000000002</v>
      </c>
      <c r="AB74" s="44">
        <v>0.45689999999999997</v>
      </c>
      <c r="AC74" s="44">
        <v>0.48730000000000001</v>
      </c>
      <c r="AD74" s="44">
        <v>0.47199999999999998</v>
      </c>
      <c r="AE74" s="44">
        <v>0.47</v>
      </c>
      <c r="AF74" s="45">
        <v>0.47139999999999999</v>
      </c>
    </row>
    <row r="75" spans="1:32" x14ac:dyDescent="0.4">
      <c r="A75" s="87" t="s">
        <v>267</v>
      </c>
      <c r="B75" s="52"/>
      <c r="C75" s="88"/>
      <c r="D75" s="90">
        <f t="shared" ref="D75:AF75" si="3">IFERROR(D74/D$20," ")</f>
        <v>0.94740000000000002</v>
      </c>
      <c r="E75" s="90">
        <f t="shared" si="3"/>
        <v>0.97040000000000004</v>
      </c>
      <c r="F75" s="90">
        <f t="shared" si="3"/>
        <v>0.94159999999999999</v>
      </c>
      <c r="G75" s="90">
        <f t="shared" si="3"/>
        <v>0.95420000000000005</v>
      </c>
      <c r="H75" s="90">
        <f t="shared" si="3"/>
        <v>0.94179999999999997</v>
      </c>
      <c r="I75" s="90">
        <f t="shared" si="3"/>
        <v>0.95760000000000001</v>
      </c>
      <c r="J75" s="90">
        <f t="shared" si="3"/>
        <v>0.92820000000000003</v>
      </c>
      <c r="K75" s="90">
        <f t="shared" si="3"/>
        <v>0.94620000000000004</v>
      </c>
      <c r="L75" s="90">
        <f t="shared" si="3"/>
        <v>0.95899999999999996</v>
      </c>
      <c r="M75" s="90">
        <f t="shared" si="3"/>
        <v>0.95679999999999998</v>
      </c>
      <c r="N75" s="90">
        <f t="shared" si="3"/>
        <v>0.92120000000000002</v>
      </c>
      <c r="O75" s="90">
        <f t="shared" si="3"/>
        <v>0.98440000000000005</v>
      </c>
      <c r="P75" s="90">
        <f t="shared" si="3"/>
        <v>0.94120000000000004</v>
      </c>
      <c r="Q75" s="90">
        <f t="shared" si="3"/>
        <v>0.96640000000000004</v>
      </c>
      <c r="R75" s="90">
        <f t="shared" si="3"/>
        <v>0.9476</v>
      </c>
      <c r="S75" s="90">
        <f t="shared" si="3"/>
        <v>0.99460000000000004</v>
      </c>
      <c r="T75" s="90">
        <f t="shared" si="3"/>
        <v>0.93400000000000005</v>
      </c>
      <c r="U75" s="90">
        <f t="shared" si="3"/>
        <v>0.91679999999999995</v>
      </c>
      <c r="V75" s="90">
        <f t="shared" si="3"/>
        <v>0.94640000000000002</v>
      </c>
      <c r="W75" s="90">
        <f t="shared" si="3"/>
        <v>0.95079999999999998</v>
      </c>
      <c r="X75" s="90">
        <f t="shared" si="3"/>
        <v>0.96120000000000005</v>
      </c>
      <c r="Y75" s="90">
        <f t="shared" si="3"/>
        <v>0.93079999999999996</v>
      </c>
      <c r="Z75" s="90">
        <f t="shared" si="3"/>
        <v>0.95379999999999998</v>
      </c>
      <c r="AA75" s="90">
        <f t="shared" si="3"/>
        <v>0.95620000000000005</v>
      </c>
      <c r="AB75" s="90">
        <f t="shared" si="3"/>
        <v>0.91379999999999995</v>
      </c>
      <c r="AC75" s="90">
        <f t="shared" si="3"/>
        <v>0.97460000000000002</v>
      </c>
      <c r="AD75" s="90">
        <f t="shared" si="3"/>
        <v>0.94399999999999995</v>
      </c>
      <c r="AE75" s="90">
        <f t="shared" si="3"/>
        <v>0.94</v>
      </c>
      <c r="AF75" s="92">
        <f t="shared" si="3"/>
        <v>0.94279999999999997</v>
      </c>
    </row>
    <row r="76" spans="1:32" x14ac:dyDescent="0.4">
      <c r="A76" s="41" t="s">
        <v>164</v>
      </c>
      <c r="B76" s="42" t="s">
        <v>118</v>
      </c>
      <c r="C76" s="43">
        <v>45531.467349537037</v>
      </c>
      <c r="D76" s="44">
        <v>0.47820000000000001</v>
      </c>
      <c r="E76" s="44">
        <v>0.48299999999999998</v>
      </c>
      <c r="F76" s="44">
        <v>0.47120000000000001</v>
      </c>
      <c r="G76" s="44">
        <v>0.4829</v>
      </c>
      <c r="H76" s="44">
        <v>0.46760000000000002</v>
      </c>
      <c r="I76" s="44">
        <v>0.47499999999999998</v>
      </c>
      <c r="J76" s="44">
        <v>0.4713</v>
      </c>
      <c r="K76" s="44">
        <v>0.4793</v>
      </c>
      <c r="L76" s="44">
        <v>0.48580000000000001</v>
      </c>
      <c r="M76" s="44">
        <v>0.48380000000000001</v>
      </c>
      <c r="N76" s="44">
        <v>0.46629999999999999</v>
      </c>
      <c r="O76" s="44">
        <v>0.49</v>
      </c>
      <c r="P76" s="44">
        <v>0.46560000000000001</v>
      </c>
      <c r="Q76" s="44">
        <v>0.48630000000000001</v>
      </c>
      <c r="R76" s="44">
        <v>0.47689999999999999</v>
      </c>
      <c r="S76" s="44">
        <v>0.49340000000000001</v>
      </c>
      <c r="T76" s="44">
        <v>0.47720000000000001</v>
      </c>
      <c r="U76" s="44">
        <v>0.4597</v>
      </c>
      <c r="V76" s="44">
        <v>0.47789999999999999</v>
      </c>
      <c r="W76" s="44">
        <v>0.48249999999999998</v>
      </c>
      <c r="X76" s="44">
        <v>0.48970000000000002</v>
      </c>
      <c r="Y76" s="44">
        <v>0.46779999999999999</v>
      </c>
      <c r="Z76" s="44">
        <v>0.4859</v>
      </c>
      <c r="AA76" s="44">
        <v>0.48320000000000002</v>
      </c>
      <c r="AB76" s="44">
        <v>0.46160000000000001</v>
      </c>
      <c r="AC76" s="44">
        <v>0.4839</v>
      </c>
      <c r="AD76" s="44">
        <v>0.47749999999999998</v>
      </c>
      <c r="AE76" s="44">
        <v>0.47470000000000001</v>
      </c>
      <c r="AF76" s="45">
        <v>0.4763</v>
      </c>
    </row>
    <row r="77" spans="1:32" x14ac:dyDescent="0.4">
      <c r="A77" s="87" t="s">
        <v>267</v>
      </c>
      <c r="B77" s="52"/>
      <c r="C77" s="88"/>
      <c r="D77" s="90">
        <f t="shared" ref="D77:AF77" si="4">IFERROR(D76/D$20," ")</f>
        <v>0.95640000000000003</v>
      </c>
      <c r="E77" s="90">
        <f t="shared" si="4"/>
        <v>0.96599999999999997</v>
      </c>
      <c r="F77" s="90">
        <f t="shared" si="4"/>
        <v>0.94240000000000002</v>
      </c>
      <c r="G77" s="90">
        <f t="shared" si="4"/>
        <v>0.96579999999999999</v>
      </c>
      <c r="H77" s="90">
        <f t="shared" si="4"/>
        <v>0.93520000000000003</v>
      </c>
      <c r="I77" s="90">
        <f t="shared" si="4"/>
        <v>0.95</v>
      </c>
      <c r="J77" s="90">
        <f t="shared" si="4"/>
        <v>0.94259999999999999</v>
      </c>
      <c r="K77" s="90">
        <f t="shared" si="4"/>
        <v>0.95860000000000001</v>
      </c>
      <c r="L77" s="90">
        <f t="shared" si="4"/>
        <v>0.97160000000000002</v>
      </c>
      <c r="M77" s="90">
        <f t="shared" si="4"/>
        <v>0.96760000000000002</v>
      </c>
      <c r="N77" s="90">
        <f t="shared" si="4"/>
        <v>0.93259999999999998</v>
      </c>
      <c r="O77" s="90">
        <f t="shared" si="4"/>
        <v>0.98</v>
      </c>
      <c r="P77" s="90">
        <f t="shared" si="4"/>
        <v>0.93120000000000003</v>
      </c>
      <c r="Q77" s="90">
        <f t="shared" si="4"/>
        <v>0.97260000000000002</v>
      </c>
      <c r="R77" s="90">
        <f t="shared" si="4"/>
        <v>0.95379999999999998</v>
      </c>
      <c r="S77" s="90">
        <f t="shared" si="4"/>
        <v>0.98680000000000001</v>
      </c>
      <c r="T77" s="90">
        <f t="shared" si="4"/>
        <v>0.95440000000000003</v>
      </c>
      <c r="U77" s="90">
        <f t="shared" si="4"/>
        <v>0.9194</v>
      </c>
      <c r="V77" s="90">
        <f t="shared" si="4"/>
        <v>0.95579999999999998</v>
      </c>
      <c r="W77" s="90">
        <f t="shared" si="4"/>
        <v>0.96499999999999997</v>
      </c>
      <c r="X77" s="90">
        <f t="shared" si="4"/>
        <v>0.97940000000000005</v>
      </c>
      <c r="Y77" s="90">
        <f t="shared" si="4"/>
        <v>0.93559999999999999</v>
      </c>
      <c r="Z77" s="90">
        <f t="shared" si="4"/>
        <v>0.9718</v>
      </c>
      <c r="AA77" s="90">
        <f t="shared" si="4"/>
        <v>0.96640000000000004</v>
      </c>
      <c r="AB77" s="90">
        <f t="shared" si="4"/>
        <v>0.92320000000000002</v>
      </c>
      <c r="AC77" s="90">
        <f t="shared" si="4"/>
        <v>0.96779999999999999</v>
      </c>
      <c r="AD77" s="90">
        <f t="shared" si="4"/>
        <v>0.95499999999999996</v>
      </c>
      <c r="AE77" s="90">
        <f t="shared" si="4"/>
        <v>0.94940000000000002</v>
      </c>
      <c r="AF77" s="92">
        <f t="shared" si="4"/>
        <v>0.9526</v>
      </c>
    </row>
    <row r="78" spans="1:32" x14ac:dyDescent="0.4">
      <c r="A78" s="46" t="s">
        <v>165</v>
      </c>
      <c r="B78" s="47" t="s">
        <v>118</v>
      </c>
      <c r="C78" s="48">
        <v>45531.469837962963</v>
      </c>
      <c r="D78" s="49">
        <v>4.7682000000000002</v>
      </c>
      <c r="E78" s="49">
        <v>4.8487999999999998</v>
      </c>
      <c r="F78" s="49">
        <v>4.8201999999999998</v>
      </c>
      <c r="G78" s="49">
        <v>4.8552</v>
      </c>
      <c r="H78" s="49">
        <v>4.7918000000000003</v>
      </c>
      <c r="I78" s="49">
        <v>4.8342000000000001</v>
      </c>
      <c r="J78" s="49">
        <v>4.8052000000000001</v>
      </c>
      <c r="K78" s="49">
        <v>4.8022</v>
      </c>
      <c r="L78" s="49">
        <v>4.7983000000000002</v>
      </c>
      <c r="M78" s="49">
        <v>4.7939999999999996</v>
      </c>
      <c r="N78" s="49">
        <v>4.6760000000000002</v>
      </c>
      <c r="O78" s="49">
        <v>4.9039000000000001</v>
      </c>
      <c r="P78" s="49">
        <v>4.7950999999999997</v>
      </c>
      <c r="Q78" s="49">
        <v>4.8030999999999997</v>
      </c>
      <c r="R78" s="49">
        <v>4.8368000000000002</v>
      </c>
      <c r="S78" s="49">
        <v>4.8903999999999996</v>
      </c>
      <c r="T78" s="49">
        <v>4.9545000000000003</v>
      </c>
      <c r="U78" s="49">
        <v>4.7714999999999996</v>
      </c>
      <c r="V78" s="49">
        <v>4.7916999999999996</v>
      </c>
      <c r="W78" s="49">
        <v>4.8163999999999998</v>
      </c>
      <c r="X78" s="49">
        <v>4.9250999999999996</v>
      </c>
      <c r="Y78" s="49">
        <v>4.7457000000000003</v>
      </c>
      <c r="Z78" s="49">
        <v>5.0145</v>
      </c>
      <c r="AA78" s="49">
        <v>4.8132999999999999</v>
      </c>
      <c r="AB78" s="49">
        <v>4.8197000000000001</v>
      </c>
      <c r="AC78" s="49">
        <v>4.8465999999999996</v>
      </c>
      <c r="AD78" s="49">
        <v>4.7857000000000003</v>
      </c>
      <c r="AE78" s="49">
        <v>4.7835000000000001</v>
      </c>
      <c r="AF78" s="50">
        <v>4.7793000000000001</v>
      </c>
    </row>
    <row r="79" spans="1:32" x14ac:dyDescent="0.4">
      <c r="A79" s="87" t="s">
        <v>267</v>
      </c>
      <c r="B79" s="52"/>
      <c r="C79" s="88"/>
      <c r="D79" s="90">
        <f t="shared" ref="D79:AF79" si="5">IFERROR(D78/D$21," ")</f>
        <v>0.95364000000000004</v>
      </c>
      <c r="E79" s="90">
        <f t="shared" si="5"/>
        <v>0.96975999999999996</v>
      </c>
      <c r="F79" s="90">
        <f t="shared" si="5"/>
        <v>0.96404000000000001</v>
      </c>
      <c r="G79" s="90">
        <f t="shared" si="5"/>
        <v>0.97104000000000001</v>
      </c>
      <c r="H79" s="90">
        <f t="shared" si="5"/>
        <v>0.9583600000000001</v>
      </c>
      <c r="I79" s="90">
        <f t="shared" si="5"/>
        <v>0.96684000000000003</v>
      </c>
      <c r="J79" s="90">
        <f t="shared" si="5"/>
        <v>0.96104000000000001</v>
      </c>
      <c r="K79" s="90">
        <f t="shared" si="5"/>
        <v>0.96043999999999996</v>
      </c>
      <c r="L79" s="90">
        <f t="shared" si="5"/>
        <v>0.95966000000000007</v>
      </c>
      <c r="M79" s="90">
        <f t="shared" si="5"/>
        <v>0.95879999999999987</v>
      </c>
      <c r="N79" s="90">
        <f t="shared" si="5"/>
        <v>0.93520000000000003</v>
      </c>
      <c r="O79" s="90">
        <f t="shared" si="5"/>
        <v>0.98077999999999999</v>
      </c>
      <c r="P79" s="90">
        <f t="shared" si="5"/>
        <v>0.95901999999999998</v>
      </c>
      <c r="Q79" s="90">
        <f t="shared" si="5"/>
        <v>0.96061999999999992</v>
      </c>
      <c r="R79" s="90">
        <f t="shared" si="5"/>
        <v>0.96736</v>
      </c>
      <c r="S79" s="90">
        <f t="shared" si="5"/>
        <v>0.97807999999999995</v>
      </c>
      <c r="T79" s="90">
        <f t="shared" si="5"/>
        <v>0.99090000000000011</v>
      </c>
      <c r="U79" s="90">
        <f t="shared" si="5"/>
        <v>0.95429999999999993</v>
      </c>
      <c r="V79" s="90">
        <f t="shared" si="5"/>
        <v>0.95833999999999997</v>
      </c>
      <c r="W79" s="90">
        <f t="shared" si="5"/>
        <v>0.96327999999999991</v>
      </c>
      <c r="X79" s="90">
        <f t="shared" si="5"/>
        <v>0.9850199999999999</v>
      </c>
      <c r="Y79" s="90">
        <f t="shared" si="5"/>
        <v>0.94914000000000009</v>
      </c>
      <c r="Z79" s="90">
        <f t="shared" si="5"/>
        <v>1.0028999999999999</v>
      </c>
      <c r="AA79" s="90">
        <f t="shared" si="5"/>
        <v>0.96265999999999996</v>
      </c>
      <c r="AB79" s="90">
        <f t="shared" si="5"/>
        <v>0.96394000000000002</v>
      </c>
      <c r="AC79" s="90">
        <f t="shared" si="5"/>
        <v>0.96931999999999996</v>
      </c>
      <c r="AD79" s="90">
        <f t="shared" si="5"/>
        <v>0.9571400000000001</v>
      </c>
      <c r="AE79" s="90">
        <f t="shared" si="5"/>
        <v>0.95669999999999999</v>
      </c>
      <c r="AF79" s="90">
        <f t="shared" si="5"/>
        <v>0.95586000000000004</v>
      </c>
    </row>
    <row r="80" spans="1:32" x14ac:dyDescent="0.4">
      <c r="A80" s="82" t="s">
        <v>132</v>
      </c>
      <c r="B80" s="83" t="s">
        <v>118</v>
      </c>
      <c r="C80" s="84">
        <v>45531.471539351849</v>
      </c>
      <c r="D80" s="85">
        <v>2.9999999999999997E-4</v>
      </c>
      <c r="E80" s="85">
        <v>3.8999999999999998E-3</v>
      </c>
      <c r="F80" s="85">
        <v>1.5900000000000001E-2</v>
      </c>
      <c r="G80" s="85">
        <v>2.3E-3</v>
      </c>
      <c r="H80" s="85">
        <v>2.0000000000000001E-4</v>
      </c>
      <c r="I80" s="85">
        <v>1E-4</v>
      </c>
      <c r="J80" s="85">
        <v>-2.4899999999999999E-2</v>
      </c>
      <c r="K80" s="85">
        <v>1E-4</v>
      </c>
      <c r="L80" s="85">
        <v>0</v>
      </c>
      <c r="M80" s="85">
        <v>-2.0000000000000001E-4</v>
      </c>
      <c r="N80" s="85">
        <v>5.0000000000000001E-4</v>
      </c>
      <c r="O80" s="85">
        <v>-1.1000000000000001E-3</v>
      </c>
      <c r="P80" s="85">
        <v>5.3E-3</v>
      </c>
      <c r="Q80" s="85">
        <v>4.3E-3</v>
      </c>
      <c r="R80" s="85">
        <v>-2.3E-3</v>
      </c>
      <c r="S80" s="85">
        <v>2.0000000000000001E-4</v>
      </c>
      <c r="T80" s="85">
        <v>5.5599999999999997E-2</v>
      </c>
      <c r="U80" s="85">
        <v>-3.4500000000000003E-2</v>
      </c>
      <c r="V80" s="85">
        <v>-5.5999999999999999E-3</v>
      </c>
      <c r="W80" s="85">
        <v>6.7000000000000002E-3</v>
      </c>
      <c r="X80" s="85">
        <v>-8.0000000000000002E-3</v>
      </c>
      <c r="Y80" s="85">
        <v>6.1000000000000004E-3</v>
      </c>
      <c r="Z80" s="85">
        <v>0.15060000000000001</v>
      </c>
      <c r="AA80" s="85">
        <v>4.2500000000000003E-2</v>
      </c>
      <c r="AB80" s="85">
        <v>2.5999999999999999E-3</v>
      </c>
      <c r="AC80" s="85">
        <v>1E-4</v>
      </c>
      <c r="AD80" s="85">
        <v>1.6999999999999999E-3</v>
      </c>
      <c r="AE80" s="85">
        <v>5.0000000000000001E-4</v>
      </c>
      <c r="AF80" s="86">
        <v>1E-4</v>
      </c>
    </row>
    <row r="81" spans="1:32" x14ac:dyDescent="0.4">
      <c r="A81" s="82" t="s">
        <v>117</v>
      </c>
      <c r="B81" s="83" t="s">
        <v>118</v>
      </c>
      <c r="C81" s="84">
        <v>45531.673506944448</v>
      </c>
      <c r="D81" s="85">
        <v>2.0000000000000001E-4</v>
      </c>
      <c r="E81" s="85">
        <v>4.5999999999999999E-3</v>
      </c>
      <c r="F81" s="85">
        <v>2.0500000000000001E-2</v>
      </c>
      <c r="G81" s="85">
        <v>-8.0000000000000004E-4</v>
      </c>
      <c r="H81" s="85">
        <v>2.0000000000000001E-4</v>
      </c>
      <c r="I81" s="85">
        <v>0</v>
      </c>
      <c r="J81" s="85">
        <v>-8.6999999999999994E-3</v>
      </c>
      <c r="K81" s="85">
        <v>2.0000000000000001E-4</v>
      </c>
      <c r="L81" s="85">
        <v>1E-4</v>
      </c>
      <c r="M81" s="85">
        <v>-2.9999999999999997E-4</v>
      </c>
      <c r="N81" s="85">
        <v>1.2999999999999999E-3</v>
      </c>
      <c r="O81" s="85">
        <v>8.3000000000000001E-3</v>
      </c>
      <c r="P81" s="85">
        <v>2.9100000000000001E-2</v>
      </c>
      <c r="Q81" s="85">
        <v>-4.0000000000000002E-4</v>
      </c>
      <c r="R81" s="85">
        <v>-2.8E-3</v>
      </c>
      <c r="S81" s="85">
        <v>2.0000000000000001E-4</v>
      </c>
      <c r="T81" s="85">
        <v>3.3E-3</v>
      </c>
      <c r="U81" s="85">
        <v>-3.2199999999999999E-2</v>
      </c>
      <c r="V81" s="85">
        <v>-5.1000000000000004E-3</v>
      </c>
      <c r="W81" s="85">
        <v>1.9E-3</v>
      </c>
      <c r="X81" s="85">
        <v>-1.2E-2</v>
      </c>
      <c r="Y81" s="85">
        <v>7.3000000000000001E-3</v>
      </c>
      <c r="Z81" s="85">
        <v>8.8499999999999995E-2</v>
      </c>
      <c r="AA81" s="85">
        <v>1.61E-2</v>
      </c>
      <c r="AB81" s="85">
        <v>3.0999999999999999E-3</v>
      </c>
      <c r="AC81" s="85">
        <v>0</v>
      </c>
      <c r="AD81" s="85">
        <v>2.0000000000000001E-4</v>
      </c>
      <c r="AE81" s="85">
        <v>0</v>
      </c>
      <c r="AF81" s="86">
        <v>1.4E-3</v>
      </c>
    </row>
    <row r="82" spans="1:32" x14ac:dyDescent="0.4">
      <c r="A82" s="82" t="s">
        <v>119</v>
      </c>
      <c r="B82" s="83" t="s">
        <v>118</v>
      </c>
      <c r="C82" s="84">
        <v>45531.675254629627</v>
      </c>
      <c r="D82" s="85">
        <v>1E-4</v>
      </c>
      <c r="E82" s="85">
        <v>8.9999999999999998E-4</v>
      </c>
      <c r="F82" s="85">
        <v>4.8999999999999998E-3</v>
      </c>
      <c r="G82" s="85">
        <v>-1.6999999999999999E-3</v>
      </c>
      <c r="H82" s="85">
        <v>1E-4</v>
      </c>
      <c r="I82" s="85">
        <v>1E-4</v>
      </c>
      <c r="J82" s="85">
        <v>-1.9400000000000001E-2</v>
      </c>
      <c r="K82" s="85">
        <v>0</v>
      </c>
      <c r="L82" s="85">
        <v>-1E-4</v>
      </c>
      <c r="M82" s="85">
        <v>-5.9999999999999995E-4</v>
      </c>
      <c r="N82" s="85">
        <v>1.6000000000000001E-3</v>
      </c>
      <c r="O82" s="85">
        <v>5.1000000000000004E-3</v>
      </c>
      <c r="P82" s="85">
        <v>1.6199999999999999E-2</v>
      </c>
      <c r="Q82" s="85">
        <v>-7.4000000000000003E-3</v>
      </c>
      <c r="R82" s="85">
        <v>-3.8999999999999998E-3</v>
      </c>
      <c r="S82" s="85">
        <v>1E-4</v>
      </c>
      <c r="T82" s="85">
        <v>2.7000000000000001E-3</v>
      </c>
      <c r="U82" s="85">
        <v>-3.3099999999999997E-2</v>
      </c>
      <c r="V82" s="85">
        <v>-4.3E-3</v>
      </c>
      <c r="W82" s="85">
        <v>3.0000000000000001E-3</v>
      </c>
      <c r="X82" s="85">
        <v>-6.4999999999999997E-3</v>
      </c>
      <c r="Y82" s="85">
        <v>5.3E-3</v>
      </c>
      <c r="Z82" s="85">
        <v>8.5699999999999998E-2</v>
      </c>
      <c r="AA82" s="85">
        <v>1.77E-2</v>
      </c>
      <c r="AB82" s="85">
        <v>1.8E-3</v>
      </c>
      <c r="AC82" s="85">
        <v>0</v>
      </c>
      <c r="AD82" s="85">
        <v>1E-4</v>
      </c>
      <c r="AE82" s="85">
        <v>-5.9999999999999995E-4</v>
      </c>
      <c r="AF82" s="86">
        <v>8.0000000000000004E-4</v>
      </c>
    </row>
    <row r="83" spans="1:32" x14ac:dyDescent="0.4">
      <c r="A83" s="46" t="s">
        <v>165</v>
      </c>
      <c r="B83" s="47" t="s">
        <v>118</v>
      </c>
      <c r="C83" s="48">
        <v>45531.676990740743</v>
      </c>
      <c r="D83" s="49">
        <v>4.8292000000000002</v>
      </c>
      <c r="E83" s="49">
        <v>4.9112</v>
      </c>
      <c r="F83" s="49">
        <v>4.9066999999999998</v>
      </c>
      <c r="G83" s="49">
        <v>4.9602000000000004</v>
      </c>
      <c r="H83" s="49">
        <v>4.8800999999999997</v>
      </c>
      <c r="I83" s="49">
        <v>4.8627000000000002</v>
      </c>
      <c r="J83" s="49">
        <v>4.8402000000000003</v>
      </c>
      <c r="K83" s="49">
        <v>4.8579999999999997</v>
      </c>
      <c r="L83" s="49">
        <v>4.9093</v>
      </c>
      <c r="M83" s="49">
        <v>4.8883999999999999</v>
      </c>
      <c r="N83" s="49">
        <v>4.7454999999999998</v>
      </c>
      <c r="O83" s="49">
        <v>4.9759000000000002</v>
      </c>
      <c r="P83" s="49">
        <v>4.7946999999999997</v>
      </c>
      <c r="Q83" s="49">
        <v>4.8285999999999998</v>
      </c>
      <c r="R83" s="49">
        <v>4.8986999999999998</v>
      </c>
      <c r="S83" s="49">
        <v>4.9844999999999997</v>
      </c>
      <c r="T83" s="49">
        <v>5.0498000000000003</v>
      </c>
      <c r="U83" s="49">
        <v>4.7846000000000002</v>
      </c>
      <c r="V83" s="49">
        <v>4.8575999999999997</v>
      </c>
      <c r="W83" s="49">
        <v>5.1337999999999999</v>
      </c>
      <c r="X83" s="49">
        <v>5.0071000000000003</v>
      </c>
      <c r="Y83" s="49">
        <v>4.9264000000000001</v>
      </c>
      <c r="Z83" s="49">
        <v>5.0540000000000003</v>
      </c>
      <c r="AA83" s="49">
        <v>4.9131999999999998</v>
      </c>
      <c r="AB83" s="49">
        <v>4.8723999999999998</v>
      </c>
      <c r="AC83" s="49">
        <v>4.9249999999999998</v>
      </c>
      <c r="AD83" s="49">
        <v>4.835</v>
      </c>
      <c r="AE83" s="49">
        <v>4.8612000000000002</v>
      </c>
      <c r="AF83" s="50">
        <v>4.8419999999999996</v>
      </c>
    </row>
    <row r="84" spans="1:32" x14ac:dyDescent="0.4">
      <c r="A84" s="87" t="s">
        <v>267</v>
      </c>
      <c r="B84" s="52"/>
      <c r="C84" s="88"/>
      <c r="D84" s="90">
        <f t="shared" ref="D84:AF84" si="6">IFERROR(D83/D$21," ")</f>
        <v>0.96584000000000003</v>
      </c>
      <c r="E84" s="90">
        <f t="shared" si="6"/>
        <v>0.98224</v>
      </c>
      <c r="F84" s="90">
        <f t="shared" si="6"/>
        <v>0.98133999999999999</v>
      </c>
      <c r="G84" s="90">
        <f t="shared" si="6"/>
        <v>0.99204000000000003</v>
      </c>
      <c r="H84" s="90">
        <f t="shared" si="6"/>
        <v>0.97601999999999989</v>
      </c>
      <c r="I84" s="90">
        <f t="shared" si="6"/>
        <v>0.97254000000000007</v>
      </c>
      <c r="J84" s="90">
        <f t="shared" si="6"/>
        <v>0.96804000000000001</v>
      </c>
      <c r="K84" s="90">
        <f t="shared" si="6"/>
        <v>0.97159999999999991</v>
      </c>
      <c r="L84" s="90">
        <f t="shared" si="6"/>
        <v>0.98185999999999996</v>
      </c>
      <c r="M84" s="90">
        <f t="shared" si="6"/>
        <v>0.97767999999999999</v>
      </c>
      <c r="N84" s="90">
        <f t="shared" si="6"/>
        <v>0.94909999999999994</v>
      </c>
      <c r="O84" s="90">
        <f t="shared" si="6"/>
        <v>0.99518000000000006</v>
      </c>
      <c r="P84" s="90">
        <f t="shared" si="6"/>
        <v>0.9589399999999999</v>
      </c>
      <c r="Q84" s="90">
        <f t="shared" si="6"/>
        <v>0.96571999999999991</v>
      </c>
      <c r="R84" s="90">
        <f t="shared" si="6"/>
        <v>0.97973999999999994</v>
      </c>
      <c r="S84" s="90">
        <f t="shared" si="6"/>
        <v>0.9968999999999999</v>
      </c>
      <c r="T84" s="90">
        <f t="shared" si="6"/>
        <v>1.00996</v>
      </c>
      <c r="U84" s="90">
        <f t="shared" si="6"/>
        <v>0.95691999999999999</v>
      </c>
      <c r="V84" s="90">
        <f t="shared" si="6"/>
        <v>0.97151999999999994</v>
      </c>
      <c r="W84" s="90">
        <f t="shared" si="6"/>
        <v>1.0267599999999999</v>
      </c>
      <c r="X84" s="90">
        <f t="shared" si="6"/>
        <v>1.00142</v>
      </c>
      <c r="Y84" s="90">
        <f t="shared" si="6"/>
        <v>0.98528000000000004</v>
      </c>
      <c r="Z84" s="90">
        <f t="shared" si="6"/>
        <v>1.0108000000000001</v>
      </c>
      <c r="AA84" s="90">
        <f t="shared" si="6"/>
        <v>0.98263999999999996</v>
      </c>
      <c r="AB84" s="90">
        <f t="shared" si="6"/>
        <v>0.97448000000000001</v>
      </c>
      <c r="AC84" s="90">
        <f t="shared" si="6"/>
        <v>0.98499999999999999</v>
      </c>
      <c r="AD84" s="90">
        <f t="shared" si="6"/>
        <v>0.96699999999999997</v>
      </c>
      <c r="AE84" s="90">
        <f t="shared" si="6"/>
        <v>0.97223999999999999</v>
      </c>
      <c r="AF84" s="90">
        <f t="shared" si="6"/>
        <v>0.96839999999999993</v>
      </c>
    </row>
    <row r="85" spans="1:32" x14ac:dyDescent="0.4">
      <c r="A85" s="82" t="s">
        <v>132</v>
      </c>
      <c r="B85" s="83" t="s">
        <v>118</v>
      </c>
      <c r="C85" s="84">
        <v>45531.678726851853</v>
      </c>
      <c r="D85" s="85">
        <v>0</v>
      </c>
      <c r="E85" s="85">
        <v>5.4999999999999997E-3</v>
      </c>
      <c r="F85" s="85">
        <v>1.44E-2</v>
      </c>
      <c r="G85" s="85">
        <v>-4.0000000000000002E-4</v>
      </c>
      <c r="H85" s="85">
        <v>2.0000000000000001E-4</v>
      </c>
      <c r="I85" s="85">
        <v>1E-4</v>
      </c>
      <c r="J85" s="85">
        <v>-2.3E-2</v>
      </c>
      <c r="K85" s="85">
        <v>0</v>
      </c>
      <c r="L85" s="85">
        <v>0</v>
      </c>
      <c r="M85" s="85">
        <v>-2.9999999999999997E-4</v>
      </c>
      <c r="N85" s="85">
        <v>1.1999999999999999E-3</v>
      </c>
      <c r="O85" s="85">
        <v>8.9999999999999998E-4</v>
      </c>
      <c r="P85" s="85">
        <v>1.23E-2</v>
      </c>
      <c r="Q85" s="85">
        <v>-7.6E-3</v>
      </c>
      <c r="R85" s="85">
        <v>-6.3E-3</v>
      </c>
      <c r="S85" s="85">
        <v>1E-4</v>
      </c>
      <c r="T85" s="85">
        <v>4.2200000000000001E-2</v>
      </c>
      <c r="U85" s="85">
        <v>-3.2800000000000003E-2</v>
      </c>
      <c r="V85" s="85">
        <v>-4.7000000000000002E-3</v>
      </c>
      <c r="W85" s="85">
        <v>4.4999999999999997E-3</v>
      </c>
      <c r="X85" s="85">
        <v>-9.4999999999999998E-3</v>
      </c>
      <c r="Y85" s="85">
        <v>7.3000000000000001E-3</v>
      </c>
      <c r="Z85" s="85">
        <v>0.13919999999999999</v>
      </c>
      <c r="AA85" s="85">
        <v>3.15E-2</v>
      </c>
      <c r="AB85" s="85">
        <v>4.0000000000000001E-3</v>
      </c>
      <c r="AC85" s="85">
        <v>1E-4</v>
      </c>
      <c r="AD85" s="85">
        <v>1.4E-3</v>
      </c>
      <c r="AE85" s="85">
        <v>-2.0000000000000001E-4</v>
      </c>
      <c r="AF85" s="86">
        <v>2.9999999999999997E-4</v>
      </c>
    </row>
    <row r="86" spans="1:32" x14ac:dyDescent="0.4">
      <c r="A86" s="82" t="s">
        <v>168</v>
      </c>
      <c r="B86" s="83" t="s">
        <v>166</v>
      </c>
      <c r="C86" s="84">
        <v>45531.680462962962</v>
      </c>
      <c r="D86" s="85">
        <v>0</v>
      </c>
      <c r="E86" s="85">
        <v>1E-3</v>
      </c>
      <c r="F86" s="85">
        <v>4.7999999999999996E-3</v>
      </c>
      <c r="G86" s="85">
        <v>-1.6000000000000001E-3</v>
      </c>
      <c r="H86" s="85">
        <v>1E-4</v>
      </c>
      <c r="I86" s="85">
        <v>0</v>
      </c>
      <c r="J86" s="85">
        <v>-2.35E-2</v>
      </c>
      <c r="K86" s="85">
        <v>0</v>
      </c>
      <c r="L86" s="85">
        <v>-1E-4</v>
      </c>
      <c r="M86" s="85">
        <v>-2.9999999999999997E-4</v>
      </c>
      <c r="N86" s="85">
        <v>8.0000000000000004E-4</v>
      </c>
      <c r="O86" s="85">
        <v>3.0999999999999999E-3</v>
      </c>
      <c r="P86" s="85">
        <v>2.5700000000000001E-2</v>
      </c>
      <c r="Q86" s="85">
        <v>-5.9999999999999995E-4</v>
      </c>
      <c r="R86" s="85">
        <v>-4.4999999999999997E-3</v>
      </c>
      <c r="S86" s="85">
        <v>1E-4</v>
      </c>
      <c r="T86" s="85">
        <v>1.17E-2</v>
      </c>
      <c r="U86" s="85">
        <v>-3.3500000000000002E-2</v>
      </c>
      <c r="V86" s="85">
        <v>-5.4000000000000003E-3</v>
      </c>
      <c r="W86" s="85">
        <v>5.8999999999999999E-3</v>
      </c>
      <c r="X86" s="85">
        <v>-9.1000000000000004E-3</v>
      </c>
      <c r="Y86" s="85">
        <v>5.1999999999999998E-3</v>
      </c>
      <c r="Z86" s="85">
        <v>9.01E-2</v>
      </c>
      <c r="AA86" s="85">
        <v>1.8800000000000001E-2</v>
      </c>
      <c r="AB86" s="85">
        <v>2.3E-3</v>
      </c>
      <c r="AC86" s="85">
        <v>0</v>
      </c>
      <c r="AD86" s="85">
        <v>4.0000000000000002E-4</v>
      </c>
      <c r="AE86" s="85">
        <v>-2.9999999999999997E-4</v>
      </c>
      <c r="AF86" s="86">
        <v>5.9999999999999995E-4</v>
      </c>
    </row>
    <row r="87" spans="1:32" x14ac:dyDescent="0.4">
      <c r="A87" s="82" t="s">
        <v>169</v>
      </c>
      <c r="B87" s="83" t="s">
        <v>166</v>
      </c>
      <c r="C87" s="84">
        <v>45531.682187500002</v>
      </c>
      <c r="D87" s="85">
        <v>9.5999999999999992E-3</v>
      </c>
      <c r="E87" s="85">
        <v>0.49519999999999997</v>
      </c>
      <c r="F87" s="85">
        <v>0.2472</v>
      </c>
      <c r="G87" s="85">
        <v>4.9200000000000001E-2</v>
      </c>
      <c r="H87" s="85">
        <v>0.245</v>
      </c>
      <c r="I87" s="85">
        <v>4.9299999999999997E-2</v>
      </c>
      <c r="J87" s="85">
        <v>0.48780000000000001</v>
      </c>
      <c r="K87" s="85">
        <v>9.7799999999999998E-2</v>
      </c>
      <c r="L87" s="85">
        <v>0.49440000000000001</v>
      </c>
      <c r="M87" s="85">
        <v>0.24790000000000001</v>
      </c>
      <c r="N87" s="85">
        <v>0.23780000000000001</v>
      </c>
      <c r="O87" s="85">
        <v>0.51370000000000005</v>
      </c>
      <c r="P87" s="85">
        <v>0.48630000000000001</v>
      </c>
      <c r="Q87" s="85">
        <v>1.4E-3</v>
      </c>
      <c r="R87" s="85">
        <v>0.49059999999999998</v>
      </c>
      <c r="S87" s="85">
        <v>0.1027</v>
      </c>
      <c r="T87" s="85">
        <v>9.5799999999999996E-2</v>
      </c>
      <c r="U87" s="85">
        <v>0.48659999999999998</v>
      </c>
      <c r="V87" s="85">
        <v>0.23880000000000001</v>
      </c>
      <c r="W87" s="85">
        <v>0.109</v>
      </c>
      <c r="X87" s="85">
        <v>0.24260000000000001</v>
      </c>
      <c r="Y87" s="85">
        <v>0.25530000000000003</v>
      </c>
      <c r="Z87" s="85">
        <v>0.214</v>
      </c>
      <c r="AA87" s="85">
        <v>0.25569999999999998</v>
      </c>
      <c r="AB87" s="85">
        <v>9.6500000000000002E-2</v>
      </c>
      <c r="AC87" s="85">
        <v>0.10100000000000001</v>
      </c>
      <c r="AD87" s="85">
        <v>9.8299999999999998E-2</v>
      </c>
      <c r="AE87" s="85">
        <v>0.2455</v>
      </c>
      <c r="AF87" s="86">
        <v>0.1</v>
      </c>
    </row>
    <row r="88" spans="1:32" x14ac:dyDescent="0.4">
      <c r="A88" s="82" t="s">
        <v>170</v>
      </c>
      <c r="B88" s="83" t="s">
        <v>166</v>
      </c>
      <c r="C88" s="84">
        <v>45531.684317129628</v>
      </c>
      <c r="D88" s="85">
        <v>9.1999999999999998E-3</v>
      </c>
      <c r="E88" s="85">
        <v>0.48859999999999998</v>
      </c>
      <c r="F88" s="85">
        <v>0.2472</v>
      </c>
      <c r="G88" s="85">
        <v>4.8599999999999997E-2</v>
      </c>
      <c r="H88" s="85">
        <v>0.24440000000000001</v>
      </c>
      <c r="I88" s="85">
        <v>4.9099999999999998E-2</v>
      </c>
      <c r="J88" s="85">
        <v>0.49230000000000002</v>
      </c>
      <c r="K88" s="85">
        <v>9.7900000000000001E-2</v>
      </c>
      <c r="L88" s="85">
        <v>0.49459999999999998</v>
      </c>
      <c r="M88" s="85">
        <v>0.2487</v>
      </c>
      <c r="N88" s="85">
        <v>0.2389</v>
      </c>
      <c r="O88" s="85">
        <v>0.5081</v>
      </c>
      <c r="P88" s="85">
        <v>0.49049999999999999</v>
      </c>
      <c r="Q88" s="85">
        <v>-1.2999999999999999E-3</v>
      </c>
      <c r="R88" s="85">
        <v>0.4924</v>
      </c>
      <c r="S88" s="85">
        <v>0.10199999999999999</v>
      </c>
      <c r="T88" s="85">
        <v>9.4700000000000006E-2</v>
      </c>
      <c r="U88" s="85">
        <v>0.48209999999999997</v>
      </c>
      <c r="V88" s="85">
        <v>0.2397</v>
      </c>
      <c r="W88" s="85">
        <v>0.1052</v>
      </c>
      <c r="X88" s="85">
        <v>0.2409</v>
      </c>
      <c r="Y88" s="85">
        <v>0.25109999999999999</v>
      </c>
      <c r="Z88" s="85">
        <v>0.23960000000000001</v>
      </c>
      <c r="AA88" s="85">
        <v>0.25679999999999997</v>
      </c>
      <c r="AB88" s="85">
        <v>9.6799999999999997E-2</v>
      </c>
      <c r="AC88" s="85">
        <v>0.1007</v>
      </c>
      <c r="AD88" s="85">
        <v>9.8400000000000001E-2</v>
      </c>
      <c r="AE88" s="85">
        <v>0.24529999999999999</v>
      </c>
      <c r="AF88" s="86">
        <v>0.1</v>
      </c>
    </row>
    <row r="89" spans="1:32" x14ac:dyDescent="0.4">
      <c r="A89" s="87" t="s">
        <v>268</v>
      </c>
      <c r="B89" s="93"/>
      <c r="C89" s="93"/>
      <c r="D89" s="94">
        <f t="shared" ref="D89:P89" si="7">(ABS((D87-D88)/((D87+D88)/2)))</f>
        <v>4.2553191489361639E-2</v>
      </c>
      <c r="E89" s="94">
        <f t="shared" si="7"/>
        <v>1.3417361252287039E-2</v>
      </c>
      <c r="F89" s="94">
        <f t="shared" si="7"/>
        <v>0</v>
      </c>
      <c r="G89" s="94">
        <f t="shared" si="7"/>
        <v>1.2269938650306816E-2</v>
      </c>
      <c r="H89" s="94">
        <f t="shared" si="7"/>
        <v>2.4519820187984855E-3</v>
      </c>
      <c r="I89" s="94">
        <f t="shared" si="7"/>
        <v>4.0650406504064802E-3</v>
      </c>
      <c r="J89" s="94">
        <f t="shared" si="7"/>
        <v>9.1827364554637365E-3</v>
      </c>
      <c r="K89" s="94">
        <f t="shared" si="7"/>
        <v>1.0219724067450473E-3</v>
      </c>
      <c r="L89" s="94">
        <f t="shared" si="7"/>
        <v>4.0444893832149235E-4</v>
      </c>
      <c r="M89" s="94">
        <f t="shared" si="7"/>
        <v>3.2219089810712649E-3</v>
      </c>
      <c r="N89" s="94">
        <f t="shared" si="7"/>
        <v>4.6150618837843081E-3</v>
      </c>
      <c r="O89" s="94">
        <f t="shared" si="7"/>
        <v>1.0961049128988156E-2</v>
      </c>
      <c r="P89" s="94">
        <f t="shared" si="7"/>
        <v>8.5995085995085613E-3</v>
      </c>
      <c r="Q89" s="94">
        <f>(ABS((61-62)/((61+62)/2)))</f>
        <v>1.6260162601626018E-2</v>
      </c>
      <c r="R89" s="94">
        <f t="shared" ref="R89:AF89" si="8">(ABS((R87-R88)/((R87+R88)/2)))</f>
        <v>3.6622583926755317E-3</v>
      </c>
      <c r="S89" s="94">
        <f t="shared" si="8"/>
        <v>6.8392769907181846E-3</v>
      </c>
      <c r="T89" s="94">
        <f t="shared" si="8"/>
        <v>1.1548556430446088E-2</v>
      </c>
      <c r="U89" s="94">
        <f t="shared" si="8"/>
        <v>9.2908021059151524E-3</v>
      </c>
      <c r="V89" s="94">
        <f t="shared" si="8"/>
        <v>3.7617554858933502E-3</v>
      </c>
      <c r="W89" s="94">
        <f t="shared" si="8"/>
        <v>3.5480859010270753E-2</v>
      </c>
      <c r="X89" s="94">
        <f t="shared" si="8"/>
        <v>7.0320579110651786E-3</v>
      </c>
      <c r="Y89" s="94">
        <f t="shared" si="8"/>
        <v>1.658767772511863E-2</v>
      </c>
      <c r="Z89" s="94">
        <f t="shared" si="8"/>
        <v>0.11287477954144626</v>
      </c>
      <c r="AA89" s="94">
        <f t="shared" si="8"/>
        <v>4.2926829268292287E-3</v>
      </c>
      <c r="AB89" s="94">
        <f t="shared" si="8"/>
        <v>3.1039834454215697E-3</v>
      </c>
      <c r="AC89" s="94">
        <f t="shared" si="8"/>
        <v>2.9747149231532832E-3</v>
      </c>
      <c r="AD89" s="94">
        <f t="shared" si="8"/>
        <v>1.0167768174885905E-3</v>
      </c>
      <c r="AE89" s="94">
        <f t="shared" si="8"/>
        <v>8.1499592502039817E-4</v>
      </c>
      <c r="AF89" s="95">
        <f t="shared" si="8"/>
        <v>0</v>
      </c>
    </row>
    <row r="90" spans="1:32" x14ac:dyDescent="0.4">
      <c r="A90" s="82" t="s">
        <v>168</v>
      </c>
      <c r="B90" s="83" t="s">
        <v>166</v>
      </c>
      <c r="C90" s="84">
        <v>45531.680462962962</v>
      </c>
      <c r="D90" s="85">
        <v>0</v>
      </c>
      <c r="E90" s="85">
        <v>1E-3</v>
      </c>
      <c r="F90" s="85">
        <v>4.7999999999999996E-3</v>
      </c>
      <c r="G90" s="85">
        <v>-1.6000000000000001E-3</v>
      </c>
      <c r="H90" s="85">
        <v>1E-4</v>
      </c>
      <c r="I90" s="85">
        <v>0</v>
      </c>
      <c r="J90" s="85">
        <v>-2.35E-2</v>
      </c>
      <c r="K90" s="85">
        <v>0</v>
      </c>
      <c r="L90" s="85">
        <v>-1E-4</v>
      </c>
      <c r="M90" s="85">
        <v>-2.9999999999999997E-4</v>
      </c>
      <c r="N90" s="85">
        <v>8.0000000000000004E-4</v>
      </c>
      <c r="O90" s="85">
        <v>3.0999999999999999E-3</v>
      </c>
      <c r="P90" s="85">
        <v>2.5700000000000001E-2</v>
      </c>
      <c r="Q90" s="85">
        <v>-5.9999999999999995E-4</v>
      </c>
      <c r="R90" s="85">
        <v>-4.4999999999999997E-3</v>
      </c>
      <c r="S90" s="85">
        <v>1E-4</v>
      </c>
      <c r="T90" s="85">
        <v>1.17E-2</v>
      </c>
      <c r="U90" s="85">
        <v>-3.3500000000000002E-2</v>
      </c>
      <c r="V90" s="85">
        <v>-5.4000000000000003E-3</v>
      </c>
      <c r="W90" s="85">
        <v>5.8999999999999999E-3</v>
      </c>
      <c r="X90" s="85">
        <v>-9.1000000000000004E-3</v>
      </c>
      <c r="Y90" s="85">
        <v>5.1999999999999998E-3</v>
      </c>
      <c r="Z90" s="85">
        <v>9.01E-2</v>
      </c>
      <c r="AA90" s="85">
        <v>1.8800000000000001E-2</v>
      </c>
      <c r="AB90" s="85">
        <v>2.3E-3</v>
      </c>
      <c r="AC90" s="85">
        <v>0</v>
      </c>
      <c r="AD90" s="85">
        <v>4.0000000000000002E-4</v>
      </c>
      <c r="AE90" s="85">
        <v>-2.9999999999999997E-4</v>
      </c>
      <c r="AF90" s="86">
        <v>5.9999999999999995E-4</v>
      </c>
    </row>
    <row r="91" spans="1:32" x14ac:dyDescent="0.4">
      <c r="A91" s="82" t="s">
        <v>169</v>
      </c>
      <c r="B91" s="83" t="s">
        <v>166</v>
      </c>
      <c r="C91" s="84">
        <v>45531.682187500002</v>
      </c>
      <c r="D91" s="85">
        <v>9.5999999999999992E-3</v>
      </c>
      <c r="E91" s="85">
        <v>0.49519999999999997</v>
      </c>
      <c r="F91" s="85">
        <v>0.2472</v>
      </c>
      <c r="G91" s="85">
        <v>4.9200000000000001E-2</v>
      </c>
      <c r="H91" s="85">
        <v>0.245</v>
      </c>
      <c r="I91" s="85">
        <v>4.9299999999999997E-2</v>
      </c>
      <c r="J91" s="85">
        <v>0.48780000000000001</v>
      </c>
      <c r="K91" s="85">
        <v>9.7799999999999998E-2</v>
      </c>
      <c r="L91" s="85">
        <v>0.49440000000000001</v>
      </c>
      <c r="M91" s="85">
        <v>0.24790000000000001</v>
      </c>
      <c r="N91" s="85">
        <v>0.23780000000000001</v>
      </c>
      <c r="O91" s="85">
        <v>0.51370000000000005</v>
      </c>
      <c r="P91" s="85">
        <v>0.48630000000000001</v>
      </c>
      <c r="Q91" s="85">
        <v>1.4E-3</v>
      </c>
      <c r="R91" s="85">
        <v>0.49059999999999998</v>
      </c>
      <c r="S91" s="85">
        <v>0.1027</v>
      </c>
      <c r="T91" s="85">
        <v>9.5799999999999996E-2</v>
      </c>
      <c r="U91" s="85">
        <v>0.48659999999999998</v>
      </c>
      <c r="V91" s="85">
        <v>0.23880000000000001</v>
      </c>
      <c r="W91" s="85">
        <v>0.109</v>
      </c>
      <c r="X91" s="85">
        <v>0.24260000000000001</v>
      </c>
      <c r="Y91" s="85">
        <v>0.25530000000000003</v>
      </c>
      <c r="Z91" s="85">
        <v>0.214</v>
      </c>
      <c r="AA91" s="85">
        <v>0.25569999999999998</v>
      </c>
      <c r="AB91" s="85">
        <v>9.6500000000000002E-2</v>
      </c>
      <c r="AC91" s="85">
        <v>0.10100000000000001</v>
      </c>
      <c r="AD91" s="85">
        <v>9.8299999999999998E-2</v>
      </c>
      <c r="AE91" s="85">
        <v>0.2455</v>
      </c>
      <c r="AF91" s="86">
        <v>0.1</v>
      </c>
    </row>
    <row r="92" spans="1:32" s="100" customFormat="1" x14ac:dyDescent="0.4">
      <c r="A92" s="96" t="s">
        <v>269</v>
      </c>
      <c r="B92" s="97"/>
      <c r="C92" s="97"/>
      <c r="D92" s="97">
        <f>(D91-D90)/(2/200)</f>
        <v>0.95999999999999985</v>
      </c>
      <c r="E92" s="97">
        <f>(E91-E90)/(100/200)</f>
        <v>0.98839999999999995</v>
      </c>
      <c r="F92" s="97">
        <f>(F91-F90)/(50/200)</f>
        <v>0.96960000000000002</v>
      </c>
      <c r="G92" s="97">
        <f>(G91-G90)/(10/200)</f>
        <v>1.0159999999999998</v>
      </c>
      <c r="H92" s="97">
        <f>(H91-H90)/(50/200)</f>
        <v>0.97960000000000003</v>
      </c>
      <c r="I92" s="97">
        <f>(I91-I90)/(10/200)</f>
        <v>0.98599999999999988</v>
      </c>
      <c r="J92" s="97">
        <f>(J91-J90)/(100/200)</f>
        <v>1.0226</v>
      </c>
      <c r="K92" s="97">
        <f>(K91-K90)/(20/200)</f>
        <v>0.97799999999999998</v>
      </c>
      <c r="L92" s="97">
        <f>(L91-L90)/(100/200)</f>
        <v>0.98899999999999999</v>
      </c>
      <c r="M92" s="97">
        <f>(M91-M90)/(50/200)</f>
        <v>0.99280000000000002</v>
      </c>
      <c r="N92" s="97">
        <f>(N91-N90)/(50/200)</f>
        <v>0.94800000000000006</v>
      </c>
      <c r="O92" s="97">
        <f>(O91-O90)/(100/200)</f>
        <v>1.0212000000000001</v>
      </c>
      <c r="P92" s="97">
        <f>(P91-P90)/(100/200)</f>
        <v>0.92120000000000002</v>
      </c>
      <c r="Q92" s="97"/>
      <c r="R92" s="97">
        <f>(R91-R90)/(100/200)</f>
        <v>0.99019999999999997</v>
      </c>
      <c r="S92" s="97">
        <f>(S91-S90)/(20/200)</f>
        <v>1.0259999999999998</v>
      </c>
      <c r="T92" s="97">
        <f>(T91-T90)/(20/200)</f>
        <v>0.84099999999999986</v>
      </c>
      <c r="U92" s="97">
        <f>(U91-U90)/(100/200)</f>
        <v>1.0402</v>
      </c>
      <c r="V92" s="97">
        <f>(V91-V90)/(50/200)</f>
        <v>0.9768</v>
      </c>
      <c r="W92" s="98">
        <f>(W91-W90)/(20/200)</f>
        <v>1.0309999999999999</v>
      </c>
      <c r="X92" s="97">
        <f>(X91-X90)/(50/200)</f>
        <v>1.0068000000000001</v>
      </c>
      <c r="Y92" s="97">
        <f>(Y91-Y90)/(50/200)</f>
        <v>1.0004000000000002</v>
      </c>
      <c r="Z92" s="97">
        <f>(Z91-Z90)/(50/200)</f>
        <v>0.49559999999999998</v>
      </c>
      <c r="AA92" s="97">
        <f>(AA91-AA90)/(50/200)</f>
        <v>0.94759999999999989</v>
      </c>
      <c r="AB92" s="97">
        <f>(AB91-AB90)/(20/200)</f>
        <v>0.94200000000000006</v>
      </c>
      <c r="AC92" s="97">
        <f>(AC91-AC90)/(20/200)</f>
        <v>1.01</v>
      </c>
      <c r="AD92" s="97">
        <f>(AD91-AD90)/(20/200)</f>
        <v>0.97899999999999998</v>
      </c>
      <c r="AE92" s="97">
        <f>(AE91-AE90)/(50/200)</f>
        <v>0.98319999999999996</v>
      </c>
      <c r="AF92" s="99">
        <f>(AF91-AF90)/(20/200)</f>
        <v>0.99399999999999999</v>
      </c>
    </row>
    <row r="93" spans="1:32" x14ac:dyDescent="0.4">
      <c r="A93" s="82" t="s">
        <v>168</v>
      </c>
      <c r="B93" s="83" t="s">
        <v>166</v>
      </c>
      <c r="C93" s="84">
        <v>45531.680462962962</v>
      </c>
      <c r="D93" s="85">
        <v>0</v>
      </c>
      <c r="E93" s="85">
        <v>1E-3</v>
      </c>
      <c r="F93" s="85">
        <v>4.7999999999999996E-3</v>
      </c>
      <c r="G93" s="85">
        <v>-1.6000000000000001E-3</v>
      </c>
      <c r="H93" s="85">
        <v>1E-4</v>
      </c>
      <c r="I93" s="85">
        <v>0</v>
      </c>
      <c r="J93" s="85">
        <v>-2.35E-2</v>
      </c>
      <c r="K93" s="85">
        <v>0</v>
      </c>
      <c r="L93" s="85">
        <v>-1E-4</v>
      </c>
      <c r="M93" s="85">
        <v>-2.9999999999999997E-4</v>
      </c>
      <c r="N93" s="85">
        <v>8.0000000000000004E-4</v>
      </c>
      <c r="O93" s="85">
        <v>3.0999999999999999E-3</v>
      </c>
      <c r="P93" s="85">
        <v>2.5700000000000001E-2</v>
      </c>
      <c r="Q93" s="85">
        <v>-5.9999999999999995E-4</v>
      </c>
      <c r="R93" s="85">
        <v>-4.4999999999999997E-3</v>
      </c>
      <c r="S93" s="85">
        <v>1E-4</v>
      </c>
      <c r="T93" s="85">
        <v>1.17E-2</v>
      </c>
      <c r="U93" s="85">
        <v>-3.3500000000000002E-2</v>
      </c>
      <c r="V93" s="85">
        <v>-5.4000000000000003E-3</v>
      </c>
      <c r="W93" s="85">
        <v>5.8999999999999999E-3</v>
      </c>
      <c r="X93" s="85">
        <v>-9.1000000000000004E-3</v>
      </c>
      <c r="Y93" s="85">
        <v>5.1999999999999998E-3</v>
      </c>
      <c r="Z93" s="85">
        <v>9.01E-2</v>
      </c>
      <c r="AA93" s="85">
        <v>1.8800000000000001E-2</v>
      </c>
      <c r="AB93" s="85">
        <v>2.3E-3</v>
      </c>
      <c r="AC93" s="85">
        <v>0</v>
      </c>
      <c r="AD93" s="85">
        <v>4.0000000000000002E-4</v>
      </c>
      <c r="AE93" s="85">
        <v>-2.9999999999999997E-4</v>
      </c>
      <c r="AF93" s="86">
        <v>5.9999999999999995E-4</v>
      </c>
    </row>
    <row r="94" spans="1:32" x14ac:dyDescent="0.4">
      <c r="A94" s="82" t="s">
        <v>170</v>
      </c>
      <c r="B94" s="83" t="s">
        <v>166</v>
      </c>
      <c r="C94" s="84">
        <v>45531.684317129628</v>
      </c>
      <c r="D94" s="85">
        <v>9.1999999999999998E-3</v>
      </c>
      <c r="E94" s="85">
        <v>0.48859999999999998</v>
      </c>
      <c r="F94" s="85">
        <v>0.2472</v>
      </c>
      <c r="G94" s="85">
        <v>4.8599999999999997E-2</v>
      </c>
      <c r="H94" s="85">
        <v>0.24440000000000001</v>
      </c>
      <c r="I94" s="85">
        <v>4.9099999999999998E-2</v>
      </c>
      <c r="J94" s="85">
        <v>0.49230000000000002</v>
      </c>
      <c r="K94" s="85">
        <v>9.7900000000000001E-2</v>
      </c>
      <c r="L94" s="85">
        <v>0.49459999999999998</v>
      </c>
      <c r="M94" s="85">
        <v>0.2487</v>
      </c>
      <c r="N94" s="85">
        <v>0.2389</v>
      </c>
      <c r="O94" s="85">
        <v>0.5081</v>
      </c>
      <c r="P94" s="85">
        <v>0.49049999999999999</v>
      </c>
      <c r="Q94" s="85">
        <v>-1.2999999999999999E-3</v>
      </c>
      <c r="R94" s="85">
        <v>0.4924</v>
      </c>
      <c r="S94" s="85">
        <v>0.10199999999999999</v>
      </c>
      <c r="T94" s="85">
        <v>9.4700000000000006E-2</v>
      </c>
      <c r="U94" s="85">
        <v>0.48209999999999997</v>
      </c>
      <c r="V94" s="85">
        <v>0.2397</v>
      </c>
      <c r="W94" s="85">
        <v>0.1052</v>
      </c>
      <c r="X94" s="85">
        <v>0.2409</v>
      </c>
      <c r="Y94" s="85">
        <v>0.25109999999999999</v>
      </c>
      <c r="Z94" s="85">
        <v>0.23960000000000001</v>
      </c>
      <c r="AA94" s="85">
        <v>0.25679999999999997</v>
      </c>
      <c r="AB94" s="85">
        <v>9.6799999999999997E-2</v>
      </c>
      <c r="AC94" s="85">
        <v>0.1007</v>
      </c>
      <c r="AD94" s="85">
        <v>9.8400000000000001E-2</v>
      </c>
      <c r="AE94" s="85">
        <v>0.24529999999999999</v>
      </c>
      <c r="AF94" s="86">
        <v>0.1</v>
      </c>
    </row>
    <row r="95" spans="1:32" s="100" customFormat="1" x14ac:dyDescent="0.4">
      <c r="A95" s="96" t="s">
        <v>269</v>
      </c>
      <c r="B95" s="97"/>
      <c r="C95" s="97"/>
      <c r="D95" s="97">
        <f>(D94-D93)/(2/200)</f>
        <v>0.91999999999999993</v>
      </c>
      <c r="E95" s="97">
        <f>(E94-E93)/(100/200)</f>
        <v>0.97519999999999996</v>
      </c>
      <c r="F95" s="97">
        <f>(F94-F93)/(50/200)</f>
        <v>0.96960000000000002</v>
      </c>
      <c r="G95" s="97">
        <f>(G94-G93)/(10/200)</f>
        <v>1.0039999999999998</v>
      </c>
      <c r="H95" s="97">
        <f>(H94-H93)/(50/200)</f>
        <v>0.97720000000000007</v>
      </c>
      <c r="I95" s="97">
        <f>(I94-I93)/(10/200)</f>
        <v>0.98199999999999987</v>
      </c>
      <c r="J95" s="97">
        <f>(J94-J93)/(100/200)</f>
        <v>1.0316000000000001</v>
      </c>
      <c r="K95" s="97">
        <f>(K94-K93)/(20/200)</f>
        <v>0.97899999999999998</v>
      </c>
      <c r="L95" s="97">
        <f>(L94-L93)/(100/200)</f>
        <v>0.98939999999999995</v>
      </c>
      <c r="M95" s="97">
        <f>(M94-M93)/(50/200)</f>
        <v>0.996</v>
      </c>
      <c r="N95" s="97">
        <f>(N94-N93)/(50/200)</f>
        <v>0.95240000000000002</v>
      </c>
      <c r="O95" s="97">
        <f>(O94-O93)/(100/200)</f>
        <v>1.01</v>
      </c>
      <c r="P95" s="97">
        <f>(P94-P93)/(100/200)</f>
        <v>0.92959999999999998</v>
      </c>
      <c r="Q95" s="97"/>
      <c r="R95" s="97">
        <f>(R94-R93)/(100/200)</f>
        <v>0.99380000000000002</v>
      </c>
      <c r="S95" s="97">
        <f>(S94-S93)/(20/200)</f>
        <v>1.0189999999999999</v>
      </c>
      <c r="T95" s="97">
        <f>(T94-T93)/(20/200)</f>
        <v>0.83</v>
      </c>
      <c r="U95" s="97">
        <f>(U94-U93)/(100/200)</f>
        <v>1.0311999999999999</v>
      </c>
      <c r="V95" s="97">
        <f>(V94-V93)/(50/200)</f>
        <v>0.98039999999999994</v>
      </c>
      <c r="W95" s="98">
        <f>(W94-W93)/(20/200)</f>
        <v>0.99299999999999999</v>
      </c>
      <c r="X95" s="97">
        <f>(X94-X93)/(50/200)</f>
        <v>1</v>
      </c>
      <c r="Y95" s="97">
        <f>(Y94-Y93)/(50/200)</f>
        <v>0.98359999999999992</v>
      </c>
      <c r="Z95" s="97">
        <f>(Z94-Z93)/(50/200)</f>
        <v>0.59800000000000009</v>
      </c>
      <c r="AA95" s="97">
        <f>(AA94-AA93)/(50/200)</f>
        <v>0.95199999999999985</v>
      </c>
      <c r="AB95" s="97">
        <f>(AB94-AB93)/(20/200)</f>
        <v>0.94499999999999995</v>
      </c>
      <c r="AC95" s="97">
        <f>(AC94-AC93)/(20/200)</f>
        <v>1.0069999999999999</v>
      </c>
      <c r="AD95" s="97">
        <f>(AD94-AD93)/(20/200)</f>
        <v>0.98</v>
      </c>
      <c r="AE95" s="97">
        <f>(AE94-AE93)/(50/200)</f>
        <v>0.98239999999999994</v>
      </c>
      <c r="AF95" s="99">
        <f>(AF94-AF93)/(20/200)</f>
        <v>0.99399999999999999</v>
      </c>
    </row>
    <row r="96" spans="1:32" x14ac:dyDescent="0.4">
      <c r="A96" s="82" t="s">
        <v>168</v>
      </c>
      <c r="B96" s="83" t="s">
        <v>166</v>
      </c>
      <c r="C96" s="84">
        <v>45531.680462962962</v>
      </c>
      <c r="D96" s="85">
        <v>0</v>
      </c>
      <c r="E96" s="85">
        <v>1E-3</v>
      </c>
      <c r="F96" s="85">
        <v>4.7999999999999996E-3</v>
      </c>
      <c r="G96" s="85">
        <v>-1.6000000000000001E-3</v>
      </c>
      <c r="H96" s="85">
        <v>1E-4</v>
      </c>
      <c r="I96" s="85">
        <v>0</v>
      </c>
      <c r="J96" s="85">
        <v>-2.35E-2</v>
      </c>
      <c r="K96" s="85">
        <v>0</v>
      </c>
      <c r="L96" s="85">
        <v>-1E-4</v>
      </c>
      <c r="M96" s="85">
        <v>-2.9999999999999997E-4</v>
      </c>
      <c r="N96" s="85">
        <v>8.0000000000000004E-4</v>
      </c>
      <c r="O96" s="85">
        <v>3.0999999999999999E-3</v>
      </c>
      <c r="P96" s="85">
        <v>2.5700000000000001E-2</v>
      </c>
      <c r="Q96" s="85">
        <v>-5.9999999999999995E-4</v>
      </c>
      <c r="R96" s="85">
        <v>-4.4999999999999997E-3</v>
      </c>
      <c r="S96" s="85">
        <v>1E-4</v>
      </c>
      <c r="T96" s="85">
        <v>1.17E-2</v>
      </c>
      <c r="U96" s="85">
        <v>-3.3500000000000002E-2</v>
      </c>
      <c r="V96" s="85">
        <v>-5.4000000000000003E-3</v>
      </c>
      <c r="W96" s="85">
        <v>5.8999999999999999E-3</v>
      </c>
      <c r="X96" s="85">
        <v>-9.1000000000000004E-3</v>
      </c>
      <c r="Y96" s="85">
        <v>5.1999999999999998E-3</v>
      </c>
      <c r="Z96" s="85">
        <v>9.01E-2</v>
      </c>
      <c r="AA96" s="85">
        <v>1.8800000000000001E-2</v>
      </c>
      <c r="AB96" s="85">
        <v>2.3E-3</v>
      </c>
      <c r="AC96" s="85">
        <v>0</v>
      </c>
      <c r="AD96" s="85">
        <v>4.0000000000000002E-4</v>
      </c>
      <c r="AE96" s="85">
        <v>-2.9999999999999997E-4</v>
      </c>
      <c r="AF96" s="86">
        <v>5.9999999999999995E-4</v>
      </c>
    </row>
    <row r="97" spans="1:32" x14ac:dyDescent="0.4">
      <c r="A97" s="82" t="s">
        <v>171</v>
      </c>
      <c r="B97" s="83" t="s">
        <v>166</v>
      </c>
      <c r="C97" s="84">
        <v>45531.686053240737</v>
      </c>
      <c r="D97" s="85">
        <v>1.8800000000000001E-2</v>
      </c>
      <c r="E97" s="85">
        <v>0.97389999999999999</v>
      </c>
      <c r="F97" s="85">
        <v>0.48930000000000001</v>
      </c>
      <c r="G97" s="85">
        <v>9.7000000000000003E-2</v>
      </c>
      <c r="H97" s="85">
        <v>0.48409999999999997</v>
      </c>
      <c r="I97" s="85">
        <v>9.7199999999999995E-2</v>
      </c>
      <c r="J97" s="85">
        <v>1.1276999999999999</v>
      </c>
      <c r="K97" s="85">
        <v>0.19350000000000001</v>
      </c>
      <c r="L97" s="85">
        <v>0.98270000000000002</v>
      </c>
      <c r="M97" s="85">
        <v>0.48780000000000001</v>
      </c>
      <c r="N97" s="85">
        <v>0.47270000000000001</v>
      </c>
      <c r="O97" s="85">
        <v>1.0062</v>
      </c>
      <c r="P97" s="85">
        <v>1.0086999999999999</v>
      </c>
      <c r="Q97" s="85">
        <v>-8.6999999999999994E-3</v>
      </c>
      <c r="R97" s="85">
        <v>0.98970000000000002</v>
      </c>
      <c r="S97" s="85">
        <v>0.2019</v>
      </c>
      <c r="T97" s="85">
        <v>0.18290000000000001</v>
      </c>
      <c r="U97" s="85">
        <v>1.1556999999999999</v>
      </c>
      <c r="V97" s="85">
        <v>0.4793</v>
      </c>
      <c r="W97" s="85">
        <v>0.21229999999999999</v>
      </c>
      <c r="X97" s="85">
        <v>0.48809999999999998</v>
      </c>
      <c r="Y97" s="85">
        <v>0.52239999999999998</v>
      </c>
      <c r="Z97" s="85">
        <v>0.434</v>
      </c>
      <c r="AA97" s="85">
        <v>0.49120000000000003</v>
      </c>
      <c r="AB97" s="85">
        <v>0.186</v>
      </c>
      <c r="AC97" s="85">
        <v>0.19800000000000001</v>
      </c>
      <c r="AD97" s="85">
        <v>0.193</v>
      </c>
      <c r="AE97" s="85">
        <v>0.48320000000000002</v>
      </c>
      <c r="AF97" s="86">
        <v>0.2351</v>
      </c>
    </row>
    <row r="98" spans="1:32" s="100" customFormat="1" x14ac:dyDescent="0.4">
      <c r="A98" s="96" t="s">
        <v>269</v>
      </c>
      <c r="B98" s="97"/>
      <c r="C98" s="97"/>
      <c r="D98" s="97">
        <f>(D97-D96)/(2/100)</f>
        <v>0.94000000000000006</v>
      </c>
      <c r="E98" s="97">
        <f>(E97-E96)/(100/100)</f>
        <v>0.97289999999999999</v>
      </c>
      <c r="F98" s="97">
        <f>(F97-F96)/(50/100)</f>
        <v>0.96899999999999997</v>
      </c>
      <c r="G98" s="97">
        <f>(G97-G96)/(10/100)</f>
        <v>0.98599999999999999</v>
      </c>
      <c r="H98" s="97">
        <f>(H97-H96)/(50/100)</f>
        <v>0.96799999999999997</v>
      </c>
      <c r="I98" s="97">
        <f>(I97-I96)/(10/100)</f>
        <v>0.97199999999999986</v>
      </c>
      <c r="J98" s="97">
        <f>(J97-J96)/(100/100)</f>
        <v>1.1512</v>
      </c>
      <c r="K98" s="97">
        <f>(K97-K96)/(20/100)</f>
        <v>0.96750000000000003</v>
      </c>
      <c r="L98" s="97">
        <f>(L97-L96)/(100/100)</f>
        <v>0.98280000000000001</v>
      </c>
      <c r="M98" s="97">
        <f>(M97-M96)/(50/100)</f>
        <v>0.97620000000000007</v>
      </c>
      <c r="N98" s="97">
        <f>(N97-N96)/(50/100)</f>
        <v>0.94379999999999997</v>
      </c>
      <c r="O98" s="97">
        <f>(O97-O96)/(100/100)</f>
        <v>1.0030999999999999</v>
      </c>
      <c r="P98" s="97">
        <f>(P97-P96/(100/100))</f>
        <v>0.98299999999999987</v>
      </c>
      <c r="Q98" s="97"/>
      <c r="R98" s="97">
        <f>(R97-R96)/(100/100)</f>
        <v>0.99419999999999997</v>
      </c>
      <c r="S98" s="97">
        <f>(S97-S96)/(20/100)</f>
        <v>1.0089999999999999</v>
      </c>
      <c r="T98" s="97">
        <f>(T97-T96)/(20/100)</f>
        <v>0.85600000000000009</v>
      </c>
      <c r="U98" s="97">
        <f>(U97-U96)/(100/100)</f>
        <v>1.1892</v>
      </c>
      <c r="V98" s="97">
        <f>(V97-V96)/(50/100)</f>
        <v>0.96940000000000004</v>
      </c>
      <c r="W98" s="98">
        <f>(W97-W96)/(20/100)</f>
        <v>1.032</v>
      </c>
      <c r="X98" s="97">
        <f>(X97-X96)/(50/100)</f>
        <v>0.99439999999999995</v>
      </c>
      <c r="Y98" s="97">
        <f>(Y97-Y96)/(50/100)</f>
        <v>1.0344</v>
      </c>
      <c r="Z98" s="97">
        <f>(Z97-Z96)/(50/100)</f>
        <v>0.68779999999999997</v>
      </c>
      <c r="AA98" s="97">
        <f>(AA97-AA96)/(50/100)</f>
        <v>0.94480000000000008</v>
      </c>
      <c r="AB98" s="97">
        <f>(AB97-AB96)/(20/100)</f>
        <v>0.91849999999999998</v>
      </c>
      <c r="AC98" s="97">
        <f>(AC97-AC96)/(20/100)</f>
        <v>0.99</v>
      </c>
      <c r="AD98" s="97">
        <f>(AD97-AD96)/(20/100)</f>
        <v>0.96299999999999997</v>
      </c>
      <c r="AE98" s="97">
        <f>(AE97-AE96)/(50/100)</f>
        <v>0.96700000000000008</v>
      </c>
      <c r="AF98" s="99">
        <f>(AF97-AF96)/(20/100)</f>
        <v>1.1725000000000001</v>
      </c>
    </row>
    <row r="99" spans="1:32" x14ac:dyDescent="0.4">
      <c r="A99" s="82" t="s">
        <v>172</v>
      </c>
      <c r="B99" s="83" t="s">
        <v>166</v>
      </c>
      <c r="C99" s="84">
        <v>45531.687789351854</v>
      </c>
      <c r="D99" s="85">
        <v>9.5299999999999996E-2</v>
      </c>
      <c r="E99" s="85">
        <v>4.7523</v>
      </c>
      <c r="F99" s="85">
        <v>2.4788000000000001</v>
      </c>
      <c r="G99" s="85">
        <v>0.49909999999999999</v>
      </c>
      <c r="H99" s="85">
        <v>2.4116</v>
      </c>
      <c r="I99" s="85">
        <v>0.48209999999999997</v>
      </c>
      <c r="J99" s="85">
        <v>4.8224</v>
      </c>
      <c r="K99" s="85">
        <v>0.97860000000000003</v>
      </c>
      <c r="L99" s="85">
        <v>4.9518000000000004</v>
      </c>
      <c r="M99" s="85">
        <v>2.4363999999999999</v>
      </c>
      <c r="N99" s="85">
        <v>2.3542000000000001</v>
      </c>
      <c r="O99" s="85">
        <v>4.9614000000000003</v>
      </c>
      <c r="P99" s="85">
        <v>4.8733000000000004</v>
      </c>
      <c r="Q99" s="85">
        <v>-7.4999999999999997E-3</v>
      </c>
      <c r="R99" s="85">
        <v>5.0065999999999997</v>
      </c>
      <c r="S99" s="85">
        <v>0.99660000000000004</v>
      </c>
      <c r="T99" s="85">
        <v>0.96740000000000004</v>
      </c>
      <c r="U99" s="85">
        <v>4.8544999999999998</v>
      </c>
      <c r="V99" s="85">
        <v>2.4315000000000002</v>
      </c>
      <c r="W99" s="85">
        <v>1.0407</v>
      </c>
      <c r="X99" s="85">
        <v>2.4975999999999998</v>
      </c>
      <c r="Y99" s="85">
        <v>2.496</v>
      </c>
      <c r="Z99" s="85">
        <v>2.4802</v>
      </c>
      <c r="AA99" s="85">
        <v>2.4933000000000001</v>
      </c>
      <c r="AB99" s="85">
        <v>0.96230000000000004</v>
      </c>
      <c r="AC99" s="85">
        <v>0.98450000000000004</v>
      </c>
      <c r="AD99" s="85">
        <v>0.97640000000000005</v>
      </c>
      <c r="AE99" s="85">
        <v>2.4422000000000001</v>
      </c>
      <c r="AF99" s="86">
        <v>0.97470000000000001</v>
      </c>
    </row>
    <row r="100" spans="1:32" x14ac:dyDescent="0.4">
      <c r="A100" s="82" t="s">
        <v>173</v>
      </c>
      <c r="B100" s="83" t="s">
        <v>166</v>
      </c>
      <c r="C100" s="84">
        <v>45531.689525462964</v>
      </c>
      <c r="D100" s="85">
        <v>9.4299999999999995E-2</v>
      </c>
      <c r="E100" s="85">
        <v>4.7591999999999999</v>
      </c>
      <c r="F100" s="85">
        <v>2.4647999999999999</v>
      </c>
      <c r="G100" s="85">
        <v>0.49370000000000003</v>
      </c>
      <c r="H100" s="85">
        <v>2.4102999999999999</v>
      </c>
      <c r="I100" s="85">
        <v>0.48459999999999998</v>
      </c>
      <c r="J100" s="85">
        <v>4.7762000000000002</v>
      </c>
      <c r="K100" s="85">
        <v>0.96940000000000004</v>
      </c>
      <c r="L100" s="85">
        <v>4.8758999999999997</v>
      </c>
      <c r="M100" s="85">
        <v>2.4097</v>
      </c>
      <c r="N100" s="85">
        <v>2.3195000000000001</v>
      </c>
      <c r="O100" s="85">
        <v>4.9607000000000001</v>
      </c>
      <c r="P100" s="85">
        <v>4.8758999999999997</v>
      </c>
      <c r="Q100" s="85">
        <v>-4.0000000000000002E-4</v>
      </c>
      <c r="R100" s="85">
        <v>4.9477000000000002</v>
      </c>
      <c r="S100" s="85">
        <v>0.99909999999999999</v>
      </c>
      <c r="T100" s="85">
        <v>0.97370000000000001</v>
      </c>
      <c r="U100" s="85">
        <v>4.8672000000000004</v>
      </c>
      <c r="V100" s="85">
        <v>2.4047000000000001</v>
      </c>
      <c r="W100" s="85">
        <v>1.0229999999999999</v>
      </c>
      <c r="X100" s="85">
        <v>2.4700000000000002</v>
      </c>
      <c r="Y100" s="85">
        <v>2.4666000000000001</v>
      </c>
      <c r="Z100" s="85">
        <v>2.4830999999999999</v>
      </c>
      <c r="AA100" s="85">
        <v>2.4655999999999998</v>
      </c>
      <c r="AB100" s="85">
        <v>0.95689999999999997</v>
      </c>
      <c r="AC100" s="85">
        <v>0.98629999999999995</v>
      </c>
      <c r="AD100" s="85">
        <v>0.96660000000000001</v>
      </c>
      <c r="AE100" s="85">
        <v>2.4110999999999998</v>
      </c>
      <c r="AF100" s="86">
        <v>0.96430000000000005</v>
      </c>
    </row>
    <row r="101" spans="1:32" x14ac:dyDescent="0.4">
      <c r="A101" s="87" t="s">
        <v>268</v>
      </c>
      <c r="B101" s="93"/>
      <c r="C101" s="93"/>
      <c r="D101" s="94">
        <f t="shared" ref="D101:P101" si="9">(ABS((D99-D100)/((D99+D100)/2)))</f>
        <v>1.0548523206751065E-2</v>
      </c>
      <c r="E101" s="94">
        <f t="shared" si="9"/>
        <v>1.4508752562687076E-3</v>
      </c>
      <c r="F101" s="94">
        <f t="shared" si="9"/>
        <v>5.6638886641314969E-3</v>
      </c>
      <c r="G101" s="94">
        <f t="shared" si="9"/>
        <v>1.0878323932312571E-2</v>
      </c>
      <c r="H101" s="94">
        <f t="shared" si="9"/>
        <v>5.3920653684235635E-4</v>
      </c>
      <c r="I101" s="94">
        <f t="shared" si="9"/>
        <v>5.1722354401572412E-3</v>
      </c>
      <c r="J101" s="94">
        <f t="shared" si="9"/>
        <v>9.6264038505614966E-3</v>
      </c>
      <c r="K101" s="94">
        <f t="shared" si="9"/>
        <v>9.4455852156057358E-3</v>
      </c>
      <c r="L101" s="94">
        <f t="shared" si="9"/>
        <v>1.5446136939467168E-2</v>
      </c>
      <c r="M101" s="94">
        <f t="shared" si="9"/>
        <v>1.1019170054270421E-2</v>
      </c>
      <c r="N101" s="94">
        <f t="shared" si="9"/>
        <v>1.4849048933393222E-2</v>
      </c>
      <c r="O101" s="94">
        <f t="shared" si="9"/>
        <v>1.4109916247571479E-4</v>
      </c>
      <c r="P101" s="94">
        <f t="shared" si="9"/>
        <v>5.33377097607859E-4</v>
      </c>
      <c r="Q101" s="94">
        <f>(ABS((61-62)/((61+62)/2)))</f>
        <v>1.6260162601626018E-2</v>
      </c>
      <c r="R101" s="94">
        <f t="shared" ref="R101:AF101" si="10">(ABS((R99-R100)/((R99+R100)/2)))</f>
        <v>1.1834081753613918E-2</v>
      </c>
      <c r="S101" s="94">
        <f t="shared" si="10"/>
        <v>2.5053865811494177E-3</v>
      </c>
      <c r="T101" s="94">
        <f t="shared" si="10"/>
        <v>6.4911648034619261E-3</v>
      </c>
      <c r="U101" s="94">
        <f t="shared" si="10"/>
        <v>2.6127117685179752E-3</v>
      </c>
      <c r="V101" s="94">
        <f t="shared" si="10"/>
        <v>1.1083081758405425E-2</v>
      </c>
      <c r="W101" s="94">
        <f t="shared" si="10"/>
        <v>1.7153656054659155E-2</v>
      </c>
      <c r="X101" s="94">
        <f t="shared" si="10"/>
        <v>1.1112005797568091E-2</v>
      </c>
      <c r="Y101" s="94">
        <f t="shared" si="10"/>
        <v>1.1848627735461198E-2</v>
      </c>
      <c r="Z101" s="94">
        <f t="shared" si="10"/>
        <v>1.1685773578062589E-3</v>
      </c>
      <c r="AA101" s="94">
        <f t="shared" si="10"/>
        <v>1.1171832462844696E-2</v>
      </c>
      <c r="AB101" s="94">
        <f t="shared" si="10"/>
        <v>5.6273447269696453E-3</v>
      </c>
      <c r="AC101" s="94">
        <f t="shared" si="10"/>
        <v>1.8266693728434267E-3</v>
      </c>
      <c r="AD101" s="94">
        <f t="shared" si="10"/>
        <v>1.0087493566649543E-2</v>
      </c>
      <c r="AE101" s="94">
        <f t="shared" si="10"/>
        <v>1.2816022088063936E-2</v>
      </c>
      <c r="AF101" s="95">
        <f t="shared" si="10"/>
        <v>1.0727178958225853E-2</v>
      </c>
    </row>
    <row r="102" spans="1:32" x14ac:dyDescent="0.4">
      <c r="A102" s="82" t="s">
        <v>168</v>
      </c>
      <c r="B102" s="83" t="s">
        <v>166</v>
      </c>
      <c r="C102" s="84">
        <v>45531.680462962962</v>
      </c>
      <c r="D102" s="85">
        <v>0</v>
      </c>
      <c r="E102" s="85">
        <v>1E-3</v>
      </c>
      <c r="F102" s="85">
        <v>4.7999999999999996E-3</v>
      </c>
      <c r="G102" s="85">
        <v>-1.6000000000000001E-3</v>
      </c>
      <c r="H102" s="85">
        <v>1E-4</v>
      </c>
      <c r="I102" s="85">
        <v>0</v>
      </c>
      <c r="J102" s="85">
        <v>-2.35E-2</v>
      </c>
      <c r="K102" s="85">
        <v>0</v>
      </c>
      <c r="L102" s="85">
        <v>-1E-4</v>
      </c>
      <c r="M102" s="85">
        <v>-2.9999999999999997E-4</v>
      </c>
      <c r="N102" s="85">
        <v>8.0000000000000004E-4</v>
      </c>
      <c r="O102" s="85">
        <v>3.0999999999999999E-3</v>
      </c>
      <c r="P102" s="85">
        <v>2.5700000000000001E-2</v>
      </c>
      <c r="Q102" s="85">
        <v>-5.9999999999999995E-4</v>
      </c>
      <c r="R102" s="85">
        <v>-4.4999999999999997E-3</v>
      </c>
      <c r="S102" s="85">
        <v>1E-4</v>
      </c>
      <c r="T102" s="85">
        <v>1.17E-2</v>
      </c>
      <c r="U102" s="85">
        <v>-3.3500000000000002E-2</v>
      </c>
      <c r="V102" s="85">
        <v>-5.4000000000000003E-3</v>
      </c>
      <c r="W102" s="85">
        <v>5.8999999999999999E-3</v>
      </c>
      <c r="X102" s="85">
        <v>-9.1000000000000004E-3</v>
      </c>
      <c r="Y102" s="85">
        <v>5.1999999999999998E-3</v>
      </c>
      <c r="Z102" s="85">
        <v>9.01E-2</v>
      </c>
      <c r="AA102" s="85">
        <v>1.8800000000000001E-2</v>
      </c>
      <c r="AB102" s="85">
        <v>2.3E-3</v>
      </c>
      <c r="AC102" s="85">
        <v>0</v>
      </c>
      <c r="AD102" s="85">
        <v>4.0000000000000002E-4</v>
      </c>
      <c r="AE102" s="85">
        <v>-2.9999999999999997E-4</v>
      </c>
      <c r="AF102" s="86">
        <v>5.9999999999999995E-4</v>
      </c>
    </row>
    <row r="103" spans="1:32" x14ac:dyDescent="0.4">
      <c r="A103" s="82" t="s">
        <v>172</v>
      </c>
      <c r="B103" s="83" t="s">
        <v>166</v>
      </c>
      <c r="C103" s="84">
        <v>45531.687789351854</v>
      </c>
      <c r="D103" s="85">
        <v>9.5299999999999996E-2</v>
      </c>
      <c r="E103" s="85">
        <v>4.7523</v>
      </c>
      <c r="F103" s="85">
        <v>2.4788000000000001</v>
      </c>
      <c r="G103" s="85">
        <v>0.49909999999999999</v>
      </c>
      <c r="H103" s="85">
        <v>2.4116</v>
      </c>
      <c r="I103" s="85">
        <v>0.48209999999999997</v>
      </c>
      <c r="J103" s="85">
        <v>4.8224</v>
      </c>
      <c r="K103" s="85">
        <v>0.97860000000000003</v>
      </c>
      <c r="L103" s="85">
        <v>4.9518000000000004</v>
      </c>
      <c r="M103" s="85">
        <v>2.4363999999999999</v>
      </c>
      <c r="N103" s="85">
        <v>2.3542000000000001</v>
      </c>
      <c r="O103" s="85">
        <v>4.9614000000000003</v>
      </c>
      <c r="P103" s="85">
        <v>4.8733000000000004</v>
      </c>
      <c r="Q103" s="85">
        <v>-7.4999999999999997E-3</v>
      </c>
      <c r="R103" s="85">
        <v>5.0065999999999997</v>
      </c>
      <c r="S103" s="85">
        <v>0.99660000000000004</v>
      </c>
      <c r="T103" s="85">
        <v>0.96740000000000004</v>
      </c>
      <c r="U103" s="85">
        <v>4.8544999999999998</v>
      </c>
      <c r="V103" s="85">
        <v>2.4315000000000002</v>
      </c>
      <c r="W103" s="85">
        <v>1.0407</v>
      </c>
      <c r="X103" s="85">
        <v>2.4975999999999998</v>
      </c>
      <c r="Y103" s="85">
        <v>2.496</v>
      </c>
      <c r="Z103" s="85">
        <v>2.4802</v>
      </c>
      <c r="AA103" s="85">
        <v>2.4933000000000001</v>
      </c>
      <c r="AB103" s="85">
        <v>0.96230000000000004</v>
      </c>
      <c r="AC103" s="85">
        <v>0.98450000000000004</v>
      </c>
      <c r="AD103" s="85">
        <v>0.97640000000000005</v>
      </c>
      <c r="AE103" s="85">
        <v>2.4422000000000001</v>
      </c>
      <c r="AF103" s="86">
        <v>0.97470000000000001</v>
      </c>
    </row>
    <row r="104" spans="1:32" s="100" customFormat="1" x14ac:dyDescent="0.4">
      <c r="A104" s="96" t="s">
        <v>269</v>
      </c>
      <c r="B104" s="97"/>
      <c r="C104" s="97"/>
      <c r="D104" s="97">
        <f>(D103-D102)/(2/20)</f>
        <v>0.95299999999999996</v>
      </c>
      <c r="E104" s="97">
        <f>(E103-E102)/(100/20)</f>
        <v>0.95025999999999988</v>
      </c>
      <c r="F104" s="97">
        <f>(F103-F102)/(50/20)</f>
        <v>0.98960000000000004</v>
      </c>
      <c r="G104" s="97">
        <f>(G103-G102)/(10/20)</f>
        <v>1.0014000000000001</v>
      </c>
      <c r="H104" s="97">
        <f>(H103-H102)/(50/20)</f>
        <v>0.9645999999999999</v>
      </c>
      <c r="I104" s="97">
        <f>(I103-I102)/(10/20)</f>
        <v>0.96419999999999995</v>
      </c>
      <c r="J104" s="97">
        <f>(J103-J102)/(100/20)</f>
        <v>0.96918000000000004</v>
      </c>
      <c r="K104" s="97">
        <f>(K103-K102)/(20/20)</f>
        <v>0.97860000000000003</v>
      </c>
      <c r="L104" s="97">
        <f>(L103-L102)/(100/20)</f>
        <v>0.99038000000000004</v>
      </c>
      <c r="M104" s="97">
        <f>(M103-M102)/(50/20)</f>
        <v>0.97467999999999999</v>
      </c>
      <c r="N104" s="97">
        <f>(N103-N102)/(50/20)</f>
        <v>0.94136000000000009</v>
      </c>
      <c r="O104" s="97">
        <f>(O103-O102)/(100/20)</f>
        <v>0.9916600000000001</v>
      </c>
      <c r="P104" s="97">
        <f>(P103-P102)/(100/20)</f>
        <v>0.96952000000000016</v>
      </c>
      <c r="Q104" s="97"/>
      <c r="R104" s="97">
        <f>(R103-R102)/(100/20)</f>
        <v>1.0022199999999999</v>
      </c>
      <c r="S104" s="97">
        <f>(S103-S102)/(20/20)</f>
        <v>0.99650000000000005</v>
      </c>
      <c r="T104" s="97">
        <f>(T103-T102)/(20/20)</f>
        <v>0.95569999999999999</v>
      </c>
      <c r="U104" s="97">
        <f>(U103-U102)/(100/20)</f>
        <v>0.97760000000000002</v>
      </c>
      <c r="V104" s="97">
        <f>(V103-V102)/(50/20)</f>
        <v>0.97476000000000007</v>
      </c>
      <c r="W104" s="98">
        <f>W103/(20/20)</f>
        <v>1.0407</v>
      </c>
      <c r="X104" s="97">
        <f>(X103-X102)/(50/20)</f>
        <v>1.00268</v>
      </c>
      <c r="Y104" s="97">
        <f>(Y103-Y102)/(50/20)</f>
        <v>0.99632000000000009</v>
      </c>
      <c r="Z104" s="97">
        <f>(Z103-Z102)/(50/20)</f>
        <v>0.95604</v>
      </c>
      <c r="AA104" s="97">
        <f>(AA103-AA102)/(50/20)</f>
        <v>0.98980000000000001</v>
      </c>
      <c r="AB104" s="97">
        <f>AB103/(20/20)</f>
        <v>0.96230000000000004</v>
      </c>
      <c r="AC104" s="97">
        <f>(AC103-AC102)/(20/20)</f>
        <v>0.98450000000000004</v>
      </c>
      <c r="AD104" s="97">
        <f>(AD103-AD102)/(20/20)</f>
        <v>0.97600000000000009</v>
      </c>
      <c r="AE104" s="97">
        <f>(AE103-AE102)/(50/20)</f>
        <v>0.97700000000000009</v>
      </c>
      <c r="AF104" s="99">
        <f>(AF103-AF102)/(20/20)</f>
        <v>0.97409999999999997</v>
      </c>
    </row>
    <row r="105" spans="1:32" x14ac:dyDescent="0.4">
      <c r="A105" s="82" t="s">
        <v>168</v>
      </c>
      <c r="B105" s="83" t="s">
        <v>166</v>
      </c>
      <c r="C105" s="84">
        <v>45531.680462962962</v>
      </c>
      <c r="D105" s="85">
        <v>0</v>
      </c>
      <c r="E105" s="85">
        <v>1E-3</v>
      </c>
      <c r="F105" s="85">
        <v>4.7999999999999996E-3</v>
      </c>
      <c r="G105" s="85">
        <v>-1.6000000000000001E-3</v>
      </c>
      <c r="H105" s="85">
        <v>1E-4</v>
      </c>
      <c r="I105" s="85">
        <v>0</v>
      </c>
      <c r="J105" s="85">
        <v>-2.35E-2</v>
      </c>
      <c r="K105" s="85">
        <v>0</v>
      </c>
      <c r="L105" s="85">
        <v>-1E-4</v>
      </c>
      <c r="M105" s="85">
        <v>-2.9999999999999997E-4</v>
      </c>
      <c r="N105" s="85">
        <v>8.0000000000000004E-4</v>
      </c>
      <c r="O105" s="85">
        <v>3.0999999999999999E-3</v>
      </c>
      <c r="P105" s="85">
        <v>2.5700000000000001E-2</v>
      </c>
      <c r="Q105" s="85">
        <v>-5.9999999999999995E-4</v>
      </c>
      <c r="R105" s="85">
        <v>-4.4999999999999997E-3</v>
      </c>
      <c r="S105" s="85">
        <v>1E-4</v>
      </c>
      <c r="T105" s="85">
        <v>1.17E-2</v>
      </c>
      <c r="U105" s="85">
        <v>-3.3500000000000002E-2</v>
      </c>
      <c r="V105" s="85">
        <v>-5.4000000000000003E-3</v>
      </c>
      <c r="W105" s="85">
        <v>5.8999999999999999E-3</v>
      </c>
      <c r="X105" s="85">
        <v>-9.1000000000000004E-3</v>
      </c>
      <c r="Y105" s="85">
        <v>5.1999999999999998E-3</v>
      </c>
      <c r="Z105" s="85">
        <v>9.01E-2</v>
      </c>
      <c r="AA105" s="85">
        <v>1.8800000000000001E-2</v>
      </c>
      <c r="AB105" s="85">
        <v>2.3E-3</v>
      </c>
      <c r="AC105" s="85">
        <v>0</v>
      </c>
      <c r="AD105" s="85">
        <v>4.0000000000000002E-4</v>
      </c>
      <c r="AE105" s="85">
        <v>-2.9999999999999997E-4</v>
      </c>
      <c r="AF105" s="86">
        <v>5.9999999999999995E-4</v>
      </c>
    </row>
    <row r="106" spans="1:32" x14ac:dyDescent="0.4">
      <c r="A106" s="82" t="s">
        <v>173</v>
      </c>
      <c r="B106" s="83" t="s">
        <v>166</v>
      </c>
      <c r="C106" s="84">
        <v>45531.689525462964</v>
      </c>
      <c r="D106" s="85">
        <v>9.4299999999999995E-2</v>
      </c>
      <c r="E106" s="85">
        <v>4.7591999999999999</v>
      </c>
      <c r="F106" s="85">
        <v>2.4647999999999999</v>
      </c>
      <c r="G106" s="85">
        <v>0.49370000000000003</v>
      </c>
      <c r="H106" s="85">
        <v>2.4102999999999999</v>
      </c>
      <c r="I106" s="85">
        <v>0.48459999999999998</v>
      </c>
      <c r="J106" s="85">
        <v>4.7762000000000002</v>
      </c>
      <c r="K106" s="85">
        <v>0.96940000000000004</v>
      </c>
      <c r="L106" s="85">
        <v>4.8758999999999997</v>
      </c>
      <c r="M106" s="85">
        <v>2.4097</v>
      </c>
      <c r="N106" s="85">
        <v>2.3195000000000001</v>
      </c>
      <c r="O106" s="85">
        <v>4.9607000000000001</v>
      </c>
      <c r="P106" s="85">
        <v>4.8758999999999997</v>
      </c>
      <c r="Q106" s="85">
        <v>-4.0000000000000002E-4</v>
      </c>
      <c r="R106" s="85">
        <v>4.9477000000000002</v>
      </c>
      <c r="S106" s="85">
        <v>0.99909999999999999</v>
      </c>
      <c r="T106" s="85">
        <v>0.97370000000000001</v>
      </c>
      <c r="U106" s="85">
        <v>4.8672000000000004</v>
      </c>
      <c r="V106" s="85">
        <v>2.4047000000000001</v>
      </c>
      <c r="W106" s="85">
        <v>1.0229999999999999</v>
      </c>
      <c r="X106" s="85">
        <v>2.4700000000000002</v>
      </c>
      <c r="Y106" s="85">
        <v>2.4666000000000001</v>
      </c>
      <c r="Z106" s="85">
        <v>2.4830999999999999</v>
      </c>
      <c r="AA106" s="85">
        <v>2.4655999999999998</v>
      </c>
      <c r="AB106" s="85">
        <v>0.95689999999999997</v>
      </c>
      <c r="AC106" s="85">
        <v>0.98629999999999995</v>
      </c>
      <c r="AD106" s="85">
        <v>0.96660000000000001</v>
      </c>
      <c r="AE106" s="85">
        <v>2.4110999999999998</v>
      </c>
      <c r="AF106" s="86">
        <v>0.96430000000000005</v>
      </c>
    </row>
    <row r="107" spans="1:32" s="100" customFormat="1" x14ac:dyDescent="0.4">
      <c r="A107" s="96" t="s">
        <v>269</v>
      </c>
      <c r="B107" s="97"/>
      <c r="C107" s="97"/>
      <c r="D107" s="97">
        <f>(D106-D105)/(2/20)</f>
        <v>0.94299999999999995</v>
      </c>
      <c r="E107" s="97">
        <f>(E106-E105)/(100/20)</f>
        <v>0.95163999999999993</v>
      </c>
      <c r="F107" s="97">
        <f>(F106-F105)/(50/20)</f>
        <v>0.98399999999999999</v>
      </c>
      <c r="G107" s="97">
        <f>(G106-G105)/(10/20)</f>
        <v>0.99060000000000004</v>
      </c>
      <c r="H107" s="97">
        <f>(H106-H105)/(50/20)</f>
        <v>0.96407999999999983</v>
      </c>
      <c r="I107" s="97">
        <f>(I106-I105)/(10/20)</f>
        <v>0.96919999999999995</v>
      </c>
      <c r="J107" s="97">
        <f>(J106-J105)/(100/20)</f>
        <v>0.95994000000000013</v>
      </c>
      <c r="K107" s="97">
        <f>(K106-K105)/(20/20)</f>
        <v>0.96940000000000004</v>
      </c>
      <c r="L107" s="97">
        <f>(L106-L105)/(100/20)</f>
        <v>0.97519999999999984</v>
      </c>
      <c r="M107" s="97">
        <f>(M106-M105)/(50/20)</f>
        <v>0.96400000000000008</v>
      </c>
      <c r="N107" s="97">
        <f>(N106-N105)/(50/20)</f>
        <v>0.92748000000000008</v>
      </c>
      <c r="O107" s="97">
        <f>(O106-O105)/(100/20)</f>
        <v>0.99152000000000007</v>
      </c>
      <c r="P107" s="97">
        <f>(P106-P105)/(100/20)</f>
        <v>0.97004000000000001</v>
      </c>
      <c r="Q107" s="97"/>
      <c r="R107" s="97">
        <f>(R106-R105)/(100/20)</f>
        <v>0.9904400000000001</v>
      </c>
      <c r="S107" s="97">
        <f>(S106-S105)/(20/20)</f>
        <v>0.999</v>
      </c>
      <c r="T107" s="97">
        <f>(T106-T105)/(20/20)</f>
        <v>0.96199999999999997</v>
      </c>
      <c r="U107" s="97">
        <f>(U106-U105)/(100/20)</f>
        <v>0.98014000000000012</v>
      </c>
      <c r="V107" s="97">
        <f>(V106-V105)/(50/20)</f>
        <v>0.96404000000000001</v>
      </c>
      <c r="W107" s="98">
        <f>W106/(20/20)</f>
        <v>1.0229999999999999</v>
      </c>
      <c r="X107" s="97">
        <f>(X106-X105)/(50/20)</f>
        <v>0.99164000000000008</v>
      </c>
      <c r="Y107" s="97">
        <f>(Y106-Y105)/(50/20)</f>
        <v>0.9845600000000001</v>
      </c>
      <c r="Z107" s="97">
        <f>(Z106-Z105)/(50/20)</f>
        <v>0.95719999999999994</v>
      </c>
      <c r="AA107" s="97">
        <f>(AA106-AA105)/(50/20)</f>
        <v>0.97871999999999981</v>
      </c>
      <c r="AB107" s="97">
        <f>AB106/(20/20)</f>
        <v>0.95689999999999997</v>
      </c>
      <c r="AC107" s="97">
        <f>(AC106-AC105)/(20/20)</f>
        <v>0.98629999999999995</v>
      </c>
      <c r="AD107" s="97">
        <f>(AD106-AD105)/(20/20)</f>
        <v>0.96620000000000006</v>
      </c>
      <c r="AE107" s="97">
        <f>(AE106-AE105)/(50/20)</f>
        <v>0.96455999999999997</v>
      </c>
      <c r="AF107" s="99">
        <f>(AF106-AF105)/(20/20)</f>
        <v>0.9637</v>
      </c>
    </row>
    <row r="108" spans="1:32" x14ac:dyDescent="0.4">
      <c r="A108" s="82" t="s">
        <v>119</v>
      </c>
      <c r="B108" s="83" t="s">
        <v>118</v>
      </c>
      <c r="C108" s="84">
        <v>45531.691261574073</v>
      </c>
      <c r="D108" s="85">
        <v>0</v>
      </c>
      <c r="E108" s="85">
        <v>-1.6999999999999999E-3</v>
      </c>
      <c r="F108" s="85">
        <v>1.0800000000000001E-2</v>
      </c>
      <c r="G108" s="85">
        <v>-1.6000000000000001E-3</v>
      </c>
      <c r="H108" s="85">
        <v>1E-4</v>
      </c>
      <c r="I108" s="85">
        <v>0</v>
      </c>
      <c r="J108" s="85">
        <v>-2.2100000000000002E-2</v>
      </c>
      <c r="K108" s="85">
        <v>1E-4</v>
      </c>
      <c r="L108" s="85">
        <v>-2.9999999999999997E-4</v>
      </c>
      <c r="M108" s="85">
        <v>-4.0000000000000002E-4</v>
      </c>
      <c r="N108" s="85">
        <v>1.9E-3</v>
      </c>
      <c r="O108" s="85">
        <v>-1.4E-3</v>
      </c>
      <c r="P108" s="85">
        <v>2.9399999999999999E-2</v>
      </c>
      <c r="Q108" s="85">
        <v>-6.7000000000000002E-3</v>
      </c>
      <c r="R108" s="85">
        <v>-3.3999999999999998E-3</v>
      </c>
      <c r="S108" s="85">
        <v>1E-4</v>
      </c>
      <c r="T108" s="85">
        <v>2.87E-2</v>
      </c>
      <c r="U108" s="85">
        <v>-3.3599999999999998E-2</v>
      </c>
      <c r="V108" s="85">
        <v>-4.8999999999999998E-3</v>
      </c>
      <c r="W108" s="85">
        <v>6.6E-3</v>
      </c>
      <c r="X108" s="85">
        <v>-9.9000000000000008E-3</v>
      </c>
      <c r="Y108" s="85">
        <v>4.5999999999999999E-3</v>
      </c>
      <c r="Z108" s="85">
        <v>0.1507</v>
      </c>
      <c r="AA108" s="85">
        <v>2.9499999999999998E-2</v>
      </c>
      <c r="AB108" s="85">
        <v>2.5999999999999999E-3</v>
      </c>
      <c r="AC108" s="85">
        <v>0</v>
      </c>
      <c r="AD108" s="85">
        <v>2.9999999999999997E-4</v>
      </c>
      <c r="AE108" s="85">
        <v>-1E-4</v>
      </c>
      <c r="AF108" s="86">
        <v>2.9999999999999997E-4</v>
      </c>
    </row>
    <row r="109" spans="1:32" x14ac:dyDescent="0.4">
      <c r="A109" s="46" t="s">
        <v>165</v>
      </c>
      <c r="B109" s="47" t="s">
        <v>118</v>
      </c>
      <c r="C109" s="48">
        <v>45531.693009259259</v>
      </c>
      <c r="D109" s="49">
        <v>4.8281000000000001</v>
      </c>
      <c r="E109" s="49">
        <v>4.8791000000000002</v>
      </c>
      <c r="F109" s="49">
        <v>4.9170999999999996</v>
      </c>
      <c r="G109" s="49">
        <v>4.9574999999999996</v>
      </c>
      <c r="H109" s="49">
        <v>4.8472</v>
      </c>
      <c r="I109" s="49">
        <v>4.8582000000000001</v>
      </c>
      <c r="J109" s="49">
        <v>4.8341000000000003</v>
      </c>
      <c r="K109" s="49">
        <v>4.8667999999999996</v>
      </c>
      <c r="L109" s="49">
        <v>4.8952999999999998</v>
      </c>
      <c r="M109" s="49">
        <v>4.8898000000000001</v>
      </c>
      <c r="N109" s="49">
        <v>4.7465999999999999</v>
      </c>
      <c r="O109" s="49">
        <v>4.9260999999999999</v>
      </c>
      <c r="P109" s="49">
        <v>4.8083</v>
      </c>
      <c r="Q109" s="49">
        <v>4.8558000000000003</v>
      </c>
      <c r="R109" s="49">
        <v>4.8987999999999996</v>
      </c>
      <c r="S109" s="49">
        <v>4.9644000000000004</v>
      </c>
      <c r="T109" s="49">
        <v>5.0635000000000003</v>
      </c>
      <c r="U109" s="49">
        <v>4.8076999999999996</v>
      </c>
      <c r="V109" s="49">
        <v>4.8590999999999998</v>
      </c>
      <c r="W109" s="49">
        <v>5.1288999999999998</v>
      </c>
      <c r="X109" s="49">
        <v>5.0137</v>
      </c>
      <c r="Y109" s="49">
        <v>4.9337999999999997</v>
      </c>
      <c r="Z109" s="49">
        <v>5.0989000000000004</v>
      </c>
      <c r="AA109" s="49">
        <v>4.9427000000000003</v>
      </c>
      <c r="AB109" s="49">
        <v>4.8879999999999999</v>
      </c>
      <c r="AC109" s="49">
        <v>4.8925000000000001</v>
      </c>
      <c r="AD109" s="49">
        <v>4.8369999999999997</v>
      </c>
      <c r="AE109" s="49">
        <v>4.859</v>
      </c>
      <c r="AF109" s="50">
        <v>4.8307000000000002</v>
      </c>
    </row>
    <row r="110" spans="1:32" x14ac:dyDescent="0.4">
      <c r="A110" s="87" t="s">
        <v>267</v>
      </c>
      <c r="B110" s="52"/>
      <c r="C110" s="88"/>
      <c r="D110" s="90">
        <f t="shared" ref="D110:AF110" si="11">IFERROR(D109/D$21," ")</f>
        <v>0.96562000000000003</v>
      </c>
      <c r="E110" s="90">
        <f t="shared" si="11"/>
        <v>0.97582000000000002</v>
      </c>
      <c r="F110" s="90">
        <f t="shared" si="11"/>
        <v>0.98341999999999996</v>
      </c>
      <c r="G110" s="90">
        <f t="shared" si="11"/>
        <v>0.99149999999999994</v>
      </c>
      <c r="H110" s="90">
        <f t="shared" si="11"/>
        <v>0.96943999999999997</v>
      </c>
      <c r="I110" s="90">
        <f t="shared" si="11"/>
        <v>0.97164000000000006</v>
      </c>
      <c r="J110" s="90">
        <f t="shared" si="11"/>
        <v>0.96682000000000001</v>
      </c>
      <c r="K110" s="90">
        <f t="shared" si="11"/>
        <v>0.97335999999999989</v>
      </c>
      <c r="L110" s="90">
        <f t="shared" si="11"/>
        <v>0.97905999999999993</v>
      </c>
      <c r="M110" s="90">
        <f t="shared" si="11"/>
        <v>0.97796000000000005</v>
      </c>
      <c r="N110" s="90">
        <f t="shared" si="11"/>
        <v>0.94931999999999994</v>
      </c>
      <c r="O110" s="90">
        <f t="shared" si="11"/>
        <v>0.98521999999999998</v>
      </c>
      <c r="P110" s="90">
        <f t="shared" si="11"/>
        <v>0.96165999999999996</v>
      </c>
      <c r="Q110" s="90">
        <f t="shared" si="11"/>
        <v>0.97116000000000002</v>
      </c>
      <c r="R110" s="90">
        <f t="shared" si="11"/>
        <v>0.97975999999999996</v>
      </c>
      <c r="S110" s="90">
        <f t="shared" si="11"/>
        <v>0.9928800000000001</v>
      </c>
      <c r="T110" s="90">
        <f t="shared" si="11"/>
        <v>1.0127000000000002</v>
      </c>
      <c r="U110" s="90">
        <f t="shared" si="11"/>
        <v>0.96153999999999995</v>
      </c>
      <c r="V110" s="90">
        <f t="shared" si="11"/>
        <v>0.97181999999999991</v>
      </c>
      <c r="W110" s="90">
        <f t="shared" si="11"/>
        <v>1.0257799999999999</v>
      </c>
      <c r="X110" s="90">
        <f t="shared" si="11"/>
        <v>1.00274</v>
      </c>
      <c r="Y110" s="90">
        <f t="shared" si="11"/>
        <v>0.98675999999999997</v>
      </c>
      <c r="Z110" s="90">
        <f t="shared" si="11"/>
        <v>1.0197800000000001</v>
      </c>
      <c r="AA110" s="90">
        <f t="shared" si="11"/>
        <v>0.98854000000000009</v>
      </c>
      <c r="AB110" s="90">
        <f t="shared" si="11"/>
        <v>0.97760000000000002</v>
      </c>
      <c r="AC110" s="90">
        <f t="shared" si="11"/>
        <v>0.97850000000000004</v>
      </c>
      <c r="AD110" s="90">
        <f t="shared" si="11"/>
        <v>0.96739999999999993</v>
      </c>
      <c r="AE110" s="90">
        <f t="shared" si="11"/>
        <v>0.9718</v>
      </c>
      <c r="AF110" s="90">
        <f t="shared" si="11"/>
        <v>0.96614</v>
      </c>
    </row>
    <row r="111" spans="1:32" x14ac:dyDescent="0.4">
      <c r="A111" s="82" t="s">
        <v>132</v>
      </c>
      <c r="B111" s="83" t="s">
        <v>118</v>
      </c>
      <c r="C111" s="84">
        <v>45531.694733796299</v>
      </c>
      <c r="D111" s="85">
        <v>-2.0000000000000001E-4</v>
      </c>
      <c r="E111" s="85">
        <v>3.3E-3</v>
      </c>
      <c r="F111" s="85">
        <v>1.4500000000000001E-2</v>
      </c>
      <c r="G111" s="85">
        <v>5.0000000000000001E-4</v>
      </c>
      <c r="H111" s="85">
        <v>2.0000000000000001E-4</v>
      </c>
      <c r="I111" s="85">
        <v>2.0000000000000001E-4</v>
      </c>
      <c r="J111" s="85">
        <v>-2.5100000000000001E-2</v>
      </c>
      <c r="K111" s="85">
        <v>0</v>
      </c>
      <c r="L111" s="85">
        <v>-1E-4</v>
      </c>
      <c r="M111" s="85">
        <v>-1E-4</v>
      </c>
      <c r="N111" s="85">
        <v>1.1999999999999999E-3</v>
      </c>
      <c r="O111" s="85">
        <v>-1.6000000000000001E-3</v>
      </c>
      <c r="P111" s="85">
        <v>8.6999999999999994E-3</v>
      </c>
      <c r="Q111" s="85">
        <v>-4.0000000000000002E-4</v>
      </c>
      <c r="R111" s="85">
        <v>-1.5E-3</v>
      </c>
      <c r="S111" s="85">
        <v>2.0000000000000001E-4</v>
      </c>
      <c r="T111" s="85">
        <v>4.5400000000000003E-2</v>
      </c>
      <c r="U111" s="85">
        <v>-3.3099999999999997E-2</v>
      </c>
      <c r="V111" s="85">
        <v>-5.1999999999999998E-3</v>
      </c>
      <c r="W111" s="85">
        <v>4.7999999999999996E-3</v>
      </c>
      <c r="X111" s="85">
        <v>-8.3999999999999995E-3</v>
      </c>
      <c r="Y111" s="85">
        <v>4.3E-3</v>
      </c>
      <c r="Z111" s="85">
        <v>0.1376</v>
      </c>
      <c r="AA111" s="85">
        <v>3.2000000000000001E-2</v>
      </c>
      <c r="AB111" s="85">
        <v>2.8E-3</v>
      </c>
      <c r="AC111" s="85">
        <v>1E-4</v>
      </c>
      <c r="AD111" s="85">
        <v>1.5E-3</v>
      </c>
      <c r="AE111" s="85">
        <v>-5.9999999999999995E-4</v>
      </c>
      <c r="AF111" s="86">
        <v>-1E-4</v>
      </c>
    </row>
    <row r="112" spans="1:32" x14ac:dyDescent="0.4">
      <c r="A112" s="41" t="s">
        <v>133</v>
      </c>
      <c r="B112" s="42" t="s">
        <v>118</v>
      </c>
      <c r="C112" s="43">
        <v>45531.696481481478</v>
      </c>
      <c r="D112" s="44">
        <v>0.48349999999999999</v>
      </c>
      <c r="E112" s="44">
        <v>0.49020000000000002</v>
      </c>
      <c r="F112" s="44">
        <v>0.4844</v>
      </c>
      <c r="G112" s="44">
        <v>0.48859999999999998</v>
      </c>
      <c r="H112" s="44">
        <v>0.48089999999999999</v>
      </c>
      <c r="I112" s="44">
        <v>0.48949999999999999</v>
      </c>
      <c r="J112" s="44">
        <v>0.47210000000000002</v>
      </c>
      <c r="K112" s="44">
        <v>0.48520000000000002</v>
      </c>
      <c r="L112" s="44">
        <v>0.49270000000000003</v>
      </c>
      <c r="M112" s="44">
        <v>0.49170000000000003</v>
      </c>
      <c r="N112" s="44">
        <v>0.47239999999999999</v>
      </c>
      <c r="O112" s="44">
        <v>0.50139999999999996</v>
      </c>
      <c r="P112" s="44">
        <v>0.46129999999999999</v>
      </c>
      <c r="Q112" s="44">
        <v>0.48770000000000002</v>
      </c>
      <c r="R112" s="44">
        <v>0.47920000000000001</v>
      </c>
      <c r="S112" s="44">
        <v>0.50549999999999995</v>
      </c>
      <c r="T112" s="44">
        <v>0.48670000000000002</v>
      </c>
      <c r="U112" s="44">
        <v>0.46400000000000002</v>
      </c>
      <c r="V112" s="44">
        <v>0.48480000000000001</v>
      </c>
      <c r="W112" s="44">
        <v>0.51249999999999996</v>
      </c>
      <c r="X112" s="44">
        <v>0.49490000000000001</v>
      </c>
      <c r="Y112" s="44">
        <v>0.48699999999999999</v>
      </c>
      <c r="Z112" s="44">
        <v>0.47510000000000002</v>
      </c>
      <c r="AA112" s="44">
        <v>0.49270000000000003</v>
      </c>
      <c r="AB112" s="44">
        <v>0.46660000000000001</v>
      </c>
      <c r="AC112" s="44">
        <v>0.49580000000000002</v>
      </c>
      <c r="AD112" s="44">
        <v>0.48270000000000002</v>
      </c>
      <c r="AE112" s="44">
        <v>0.4819</v>
      </c>
      <c r="AF112" s="45">
        <v>0.48039999999999999</v>
      </c>
    </row>
    <row r="113" spans="1:32" x14ac:dyDescent="0.4">
      <c r="A113" s="41" t="s">
        <v>164</v>
      </c>
      <c r="B113" s="42" t="s">
        <v>118</v>
      </c>
      <c r="C113" s="43">
        <v>45531.698229166665</v>
      </c>
      <c r="D113" s="44">
        <v>0.48</v>
      </c>
      <c r="E113" s="44">
        <v>0.49569999999999997</v>
      </c>
      <c r="F113" s="44">
        <v>0.48499999999999999</v>
      </c>
      <c r="G113" s="44">
        <v>0.4874</v>
      </c>
      <c r="H113" s="44">
        <v>0.48170000000000002</v>
      </c>
      <c r="I113" s="44">
        <v>0.4879</v>
      </c>
      <c r="J113" s="44">
        <v>0.4667</v>
      </c>
      <c r="K113" s="44">
        <v>0.4829</v>
      </c>
      <c r="L113" s="44">
        <v>0.48980000000000001</v>
      </c>
      <c r="M113" s="44">
        <v>0.48980000000000001</v>
      </c>
      <c r="N113" s="44">
        <v>0.47060000000000002</v>
      </c>
      <c r="O113" s="44">
        <v>0.4975</v>
      </c>
      <c r="P113" s="44">
        <v>0.44600000000000001</v>
      </c>
      <c r="Q113" s="44">
        <v>0.48530000000000001</v>
      </c>
      <c r="R113" s="44">
        <v>0.47949999999999998</v>
      </c>
      <c r="S113" s="44">
        <v>0.50629999999999997</v>
      </c>
      <c r="T113" s="44">
        <v>0.48830000000000001</v>
      </c>
      <c r="U113" s="44">
        <v>0.46029999999999999</v>
      </c>
      <c r="V113" s="44">
        <v>0.48230000000000001</v>
      </c>
      <c r="W113" s="44">
        <v>0.50780000000000003</v>
      </c>
      <c r="X113" s="44">
        <v>0.49299999999999999</v>
      </c>
      <c r="Y113" s="44">
        <v>0.48380000000000001</v>
      </c>
      <c r="Z113" s="44">
        <v>0.49180000000000001</v>
      </c>
      <c r="AA113" s="44">
        <v>0.49109999999999998</v>
      </c>
      <c r="AB113" s="44">
        <v>0.46529999999999999</v>
      </c>
      <c r="AC113" s="44">
        <v>0.49609999999999999</v>
      </c>
      <c r="AD113" s="44">
        <v>0.47989999999999999</v>
      </c>
      <c r="AE113" s="44">
        <v>0.47910000000000003</v>
      </c>
      <c r="AF113" s="45">
        <v>0.47720000000000001</v>
      </c>
    </row>
    <row r="114" spans="1:32" x14ac:dyDescent="0.4">
      <c r="A114" s="87" t="s">
        <v>268</v>
      </c>
      <c r="B114" s="93"/>
      <c r="C114" s="93"/>
      <c r="D114" s="94">
        <f t="shared" ref="D114:P114" si="12">(ABS((D112-D113)/((D112+D113)/2)))</f>
        <v>7.2651790347690775E-3</v>
      </c>
      <c r="E114" s="94">
        <f t="shared" si="12"/>
        <v>1.115731818642854E-2</v>
      </c>
      <c r="F114" s="94">
        <f t="shared" si="12"/>
        <v>1.2378791004744984E-3</v>
      </c>
      <c r="G114" s="94">
        <f t="shared" si="12"/>
        <v>2.4590163934425798E-3</v>
      </c>
      <c r="H114" s="94">
        <f t="shared" si="12"/>
        <v>1.6621649698733076E-3</v>
      </c>
      <c r="I114" s="94">
        <f t="shared" si="12"/>
        <v>3.2739922242684474E-3</v>
      </c>
      <c r="J114" s="94">
        <f t="shared" si="12"/>
        <v>1.150404772049428E-2</v>
      </c>
      <c r="K114" s="94">
        <f t="shared" si="12"/>
        <v>4.751575250490702E-3</v>
      </c>
      <c r="L114" s="94">
        <f t="shared" si="12"/>
        <v>5.9033078880407399E-3</v>
      </c>
      <c r="M114" s="94">
        <f t="shared" si="12"/>
        <v>3.8716250636780698E-3</v>
      </c>
      <c r="N114" s="94">
        <f t="shared" si="12"/>
        <v>3.8176033934251711E-3</v>
      </c>
      <c r="O114" s="94">
        <f t="shared" si="12"/>
        <v>7.8085894483931511E-3</v>
      </c>
      <c r="P114" s="94">
        <f t="shared" si="12"/>
        <v>3.372644108894518E-2</v>
      </c>
      <c r="Q114" s="94">
        <f>(ABS((61-62)/((61+62)/2)))</f>
        <v>1.6260162601626018E-2</v>
      </c>
      <c r="R114" s="94">
        <f t="shared" ref="R114:AF114" si="13">(ABS((R112-R113)/((R112+R113)/2)))</f>
        <v>6.2584750182531959E-4</v>
      </c>
      <c r="S114" s="94">
        <f t="shared" si="13"/>
        <v>1.581340185807517E-3</v>
      </c>
      <c r="T114" s="94">
        <f t="shared" si="13"/>
        <v>3.2820512820512619E-3</v>
      </c>
      <c r="U114" s="94">
        <f t="shared" si="13"/>
        <v>8.0060586389701111E-3</v>
      </c>
      <c r="V114" s="94">
        <f t="shared" si="13"/>
        <v>5.1700961637886509E-3</v>
      </c>
      <c r="W114" s="94">
        <f t="shared" si="13"/>
        <v>9.2129765755168611E-3</v>
      </c>
      <c r="X114" s="94">
        <f t="shared" si="13"/>
        <v>3.8465431723858951E-3</v>
      </c>
      <c r="Y114" s="94">
        <f t="shared" si="13"/>
        <v>6.5925010300782461E-3</v>
      </c>
      <c r="Z114" s="94">
        <f t="shared" si="13"/>
        <v>3.4543386079222235E-2</v>
      </c>
      <c r="AA114" s="94">
        <f t="shared" si="13"/>
        <v>3.2526936369181659E-3</v>
      </c>
      <c r="AB114" s="94">
        <f t="shared" si="13"/>
        <v>2.7899989269235398E-3</v>
      </c>
      <c r="AC114" s="94">
        <f t="shared" si="13"/>
        <v>6.0489968746842821E-4</v>
      </c>
      <c r="AD114" s="94">
        <f t="shared" si="13"/>
        <v>5.8175773945564613E-3</v>
      </c>
      <c r="AE114" s="94">
        <f t="shared" si="13"/>
        <v>5.8272632674296956E-3</v>
      </c>
      <c r="AF114" s="95">
        <f t="shared" si="13"/>
        <v>6.6833751044276957E-3</v>
      </c>
    </row>
    <row r="115" spans="1:32" x14ac:dyDescent="0.4">
      <c r="A115" s="41" t="s">
        <v>133</v>
      </c>
      <c r="B115" s="42" t="s">
        <v>118</v>
      </c>
      <c r="C115" s="43">
        <v>45531.696481481478</v>
      </c>
      <c r="D115" s="44">
        <v>0.48349999999999999</v>
      </c>
      <c r="E115" s="44">
        <v>0.49020000000000002</v>
      </c>
      <c r="F115" s="44">
        <v>0.4844</v>
      </c>
      <c r="G115" s="44">
        <v>0.48859999999999998</v>
      </c>
      <c r="H115" s="44">
        <v>0.48089999999999999</v>
      </c>
      <c r="I115" s="44">
        <v>0.48949999999999999</v>
      </c>
      <c r="J115" s="44">
        <v>0.47210000000000002</v>
      </c>
      <c r="K115" s="44">
        <v>0.48520000000000002</v>
      </c>
      <c r="L115" s="44">
        <v>0.49270000000000003</v>
      </c>
      <c r="M115" s="44">
        <v>0.49170000000000003</v>
      </c>
      <c r="N115" s="44">
        <v>0.47239999999999999</v>
      </c>
      <c r="O115" s="44">
        <v>0.50139999999999996</v>
      </c>
      <c r="P115" s="44">
        <v>0.46129999999999999</v>
      </c>
      <c r="Q115" s="44">
        <v>0.48770000000000002</v>
      </c>
      <c r="R115" s="44">
        <v>0.47920000000000001</v>
      </c>
      <c r="S115" s="44">
        <v>0.50549999999999995</v>
      </c>
      <c r="T115" s="44">
        <v>0.48670000000000002</v>
      </c>
      <c r="U115" s="44">
        <v>0.46400000000000002</v>
      </c>
      <c r="V115" s="44">
        <v>0.48480000000000001</v>
      </c>
      <c r="W115" s="44">
        <v>0.51249999999999996</v>
      </c>
      <c r="X115" s="44">
        <v>0.49490000000000001</v>
      </c>
      <c r="Y115" s="44">
        <v>0.48699999999999999</v>
      </c>
      <c r="Z115" s="44">
        <v>0.47510000000000002</v>
      </c>
      <c r="AA115" s="44">
        <v>0.49270000000000003</v>
      </c>
      <c r="AB115" s="44">
        <v>0.46660000000000001</v>
      </c>
      <c r="AC115" s="44">
        <v>0.49580000000000002</v>
      </c>
      <c r="AD115" s="44">
        <v>0.48270000000000002</v>
      </c>
      <c r="AE115" s="44">
        <v>0.4819</v>
      </c>
      <c r="AF115" s="45">
        <v>0.48039999999999999</v>
      </c>
    </row>
    <row r="116" spans="1:32" x14ac:dyDescent="0.4">
      <c r="A116" s="87" t="s">
        <v>267</v>
      </c>
      <c r="B116" s="52"/>
      <c r="C116" s="88"/>
      <c r="D116" s="90">
        <f t="shared" ref="D116:AF116" si="14">IFERROR(D115/D$20," ")</f>
        <v>0.96699999999999997</v>
      </c>
      <c r="E116" s="90">
        <f t="shared" si="14"/>
        <v>0.98040000000000005</v>
      </c>
      <c r="F116" s="90">
        <f t="shared" si="14"/>
        <v>0.96879999999999999</v>
      </c>
      <c r="G116" s="90">
        <f t="shared" si="14"/>
        <v>0.97719999999999996</v>
      </c>
      <c r="H116" s="90">
        <f t="shared" si="14"/>
        <v>0.96179999999999999</v>
      </c>
      <c r="I116" s="90">
        <f t="shared" si="14"/>
        <v>0.97899999999999998</v>
      </c>
      <c r="J116" s="90">
        <f t="shared" si="14"/>
        <v>0.94420000000000004</v>
      </c>
      <c r="K116" s="90">
        <f t="shared" si="14"/>
        <v>0.97040000000000004</v>
      </c>
      <c r="L116" s="90">
        <f t="shared" si="14"/>
        <v>0.98540000000000005</v>
      </c>
      <c r="M116" s="90">
        <f t="shared" si="14"/>
        <v>0.98340000000000005</v>
      </c>
      <c r="N116" s="90">
        <f t="shared" si="14"/>
        <v>0.94479999999999997</v>
      </c>
      <c r="O116" s="90">
        <f t="shared" si="14"/>
        <v>1.0027999999999999</v>
      </c>
      <c r="P116" s="90">
        <f t="shared" si="14"/>
        <v>0.92259999999999998</v>
      </c>
      <c r="Q116" s="90">
        <f t="shared" si="14"/>
        <v>0.97540000000000004</v>
      </c>
      <c r="R116" s="90">
        <f t="shared" si="14"/>
        <v>0.95840000000000003</v>
      </c>
      <c r="S116" s="90">
        <f t="shared" si="14"/>
        <v>1.0109999999999999</v>
      </c>
      <c r="T116" s="90">
        <f t="shared" si="14"/>
        <v>0.97340000000000004</v>
      </c>
      <c r="U116" s="90">
        <f t="shared" si="14"/>
        <v>0.92800000000000005</v>
      </c>
      <c r="V116" s="90">
        <f t="shared" si="14"/>
        <v>0.96960000000000002</v>
      </c>
      <c r="W116" s="90">
        <f t="shared" si="14"/>
        <v>1.0249999999999999</v>
      </c>
      <c r="X116" s="90">
        <f t="shared" si="14"/>
        <v>0.98980000000000001</v>
      </c>
      <c r="Y116" s="90">
        <f t="shared" si="14"/>
        <v>0.97399999999999998</v>
      </c>
      <c r="Z116" s="90">
        <f t="shared" si="14"/>
        <v>0.95020000000000004</v>
      </c>
      <c r="AA116" s="90">
        <f t="shared" si="14"/>
        <v>0.98540000000000005</v>
      </c>
      <c r="AB116" s="90">
        <f t="shared" si="14"/>
        <v>0.93320000000000003</v>
      </c>
      <c r="AC116" s="90">
        <f t="shared" si="14"/>
        <v>0.99160000000000004</v>
      </c>
      <c r="AD116" s="90">
        <f t="shared" si="14"/>
        <v>0.96540000000000004</v>
      </c>
      <c r="AE116" s="90">
        <f t="shared" si="14"/>
        <v>0.96379999999999999</v>
      </c>
      <c r="AF116" s="92">
        <f t="shared" si="14"/>
        <v>0.96079999999999999</v>
      </c>
    </row>
    <row r="117" spans="1:32" x14ac:dyDescent="0.4">
      <c r="A117" s="41" t="s">
        <v>164</v>
      </c>
      <c r="B117" s="42" t="s">
        <v>118</v>
      </c>
      <c r="C117" s="43">
        <v>45531.698229166665</v>
      </c>
      <c r="D117" s="44">
        <v>0.48</v>
      </c>
      <c r="E117" s="44">
        <v>0.49569999999999997</v>
      </c>
      <c r="F117" s="44">
        <v>0.48499999999999999</v>
      </c>
      <c r="G117" s="44">
        <v>0.4874</v>
      </c>
      <c r="H117" s="44">
        <v>0.48170000000000002</v>
      </c>
      <c r="I117" s="44">
        <v>0.4879</v>
      </c>
      <c r="J117" s="44">
        <v>0.4667</v>
      </c>
      <c r="K117" s="44">
        <v>0.4829</v>
      </c>
      <c r="L117" s="44">
        <v>0.48980000000000001</v>
      </c>
      <c r="M117" s="44">
        <v>0.48980000000000001</v>
      </c>
      <c r="N117" s="44">
        <v>0.47060000000000002</v>
      </c>
      <c r="O117" s="44">
        <v>0.4975</v>
      </c>
      <c r="P117" s="44">
        <v>0.44600000000000001</v>
      </c>
      <c r="Q117" s="44">
        <v>0.48530000000000001</v>
      </c>
      <c r="R117" s="44">
        <v>0.47949999999999998</v>
      </c>
      <c r="S117" s="44">
        <v>0.50629999999999997</v>
      </c>
      <c r="T117" s="44">
        <v>0.48830000000000001</v>
      </c>
      <c r="U117" s="44">
        <v>0.46029999999999999</v>
      </c>
      <c r="V117" s="44">
        <v>0.48230000000000001</v>
      </c>
      <c r="W117" s="44">
        <v>0.50780000000000003</v>
      </c>
      <c r="X117" s="44">
        <v>0.49299999999999999</v>
      </c>
      <c r="Y117" s="44">
        <v>0.48380000000000001</v>
      </c>
      <c r="Z117" s="44">
        <v>0.49180000000000001</v>
      </c>
      <c r="AA117" s="44">
        <v>0.49109999999999998</v>
      </c>
      <c r="AB117" s="44">
        <v>0.46529999999999999</v>
      </c>
      <c r="AC117" s="44">
        <v>0.49609999999999999</v>
      </c>
      <c r="AD117" s="44">
        <v>0.47989999999999999</v>
      </c>
      <c r="AE117" s="44">
        <v>0.47910000000000003</v>
      </c>
      <c r="AF117" s="45">
        <v>0.47720000000000001</v>
      </c>
    </row>
    <row r="118" spans="1:32" x14ac:dyDescent="0.4">
      <c r="A118" s="87" t="s">
        <v>267</v>
      </c>
      <c r="B118" s="52"/>
      <c r="C118" s="88"/>
      <c r="D118" s="90">
        <f t="shared" ref="D118:AF118" si="15">IFERROR(D117/D$20," ")</f>
        <v>0.96</v>
      </c>
      <c r="E118" s="90">
        <f t="shared" si="15"/>
        <v>0.99139999999999995</v>
      </c>
      <c r="F118" s="90">
        <f t="shared" si="15"/>
        <v>0.97</v>
      </c>
      <c r="G118" s="90">
        <f t="shared" si="15"/>
        <v>0.9748</v>
      </c>
      <c r="H118" s="90">
        <f t="shared" si="15"/>
        <v>0.96340000000000003</v>
      </c>
      <c r="I118" s="90">
        <f t="shared" si="15"/>
        <v>0.9758</v>
      </c>
      <c r="J118" s="90">
        <f t="shared" si="15"/>
        <v>0.93340000000000001</v>
      </c>
      <c r="K118" s="90">
        <f t="shared" si="15"/>
        <v>0.96579999999999999</v>
      </c>
      <c r="L118" s="90">
        <f t="shared" si="15"/>
        <v>0.97960000000000003</v>
      </c>
      <c r="M118" s="90">
        <f t="shared" si="15"/>
        <v>0.97960000000000003</v>
      </c>
      <c r="N118" s="90">
        <f t="shared" si="15"/>
        <v>0.94120000000000004</v>
      </c>
      <c r="O118" s="90">
        <f t="shared" si="15"/>
        <v>0.995</v>
      </c>
      <c r="P118" s="90">
        <f t="shared" si="15"/>
        <v>0.89200000000000002</v>
      </c>
      <c r="Q118" s="90">
        <f t="shared" si="15"/>
        <v>0.97060000000000002</v>
      </c>
      <c r="R118" s="90">
        <f t="shared" si="15"/>
        <v>0.95899999999999996</v>
      </c>
      <c r="S118" s="90">
        <f t="shared" si="15"/>
        <v>1.0125999999999999</v>
      </c>
      <c r="T118" s="90">
        <f t="shared" si="15"/>
        <v>0.97660000000000002</v>
      </c>
      <c r="U118" s="90">
        <f t="shared" si="15"/>
        <v>0.92059999999999997</v>
      </c>
      <c r="V118" s="90">
        <f t="shared" si="15"/>
        <v>0.96460000000000001</v>
      </c>
      <c r="W118" s="90">
        <f t="shared" si="15"/>
        <v>1.0156000000000001</v>
      </c>
      <c r="X118" s="90">
        <f t="shared" si="15"/>
        <v>0.98599999999999999</v>
      </c>
      <c r="Y118" s="90">
        <f t="shared" si="15"/>
        <v>0.96760000000000002</v>
      </c>
      <c r="Z118" s="90">
        <f t="shared" si="15"/>
        <v>0.98360000000000003</v>
      </c>
      <c r="AA118" s="90">
        <f t="shared" si="15"/>
        <v>0.98219999999999996</v>
      </c>
      <c r="AB118" s="90">
        <f t="shared" si="15"/>
        <v>0.93059999999999998</v>
      </c>
      <c r="AC118" s="90">
        <f t="shared" si="15"/>
        <v>0.99219999999999997</v>
      </c>
      <c r="AD118" s="90">
        <f t="shared" si="15"/>
        <v>0.95979999999999999</v>
      </c>
      <c r="AE118" s="90">
        <f t="shared" si="15"/>
        <v>0.95820000000000005</v>
      </c>
      <c r="AF118" s="92">
        <f t="shared" si="15"/>
        <v>0.95440000000000003</v>
      </c>
    </row>
    <row r="119" spans="1:32" x14ac:dyDescent="0.4">
      <c r="A119" s="46" t="s">
        <v>167</v>
      </c>
      <c r="B119" s="47" t="s">
        <v>118</v>
      </c>
      <c r="C119" s="48">
        <v>45531.699976851851</v>
      </c>
      <c r="D119" s="49">
        <v>5.0453000000000001</v>
      </c>
      <c r="E119" s="49">
        <v>5.0612000000000004</v>
      </c>
      <c r="F119" s="49">
        <v>5.1559999999999997</v>
      </c>
      <c r="G119" s="49">
        <v>5.0879000000000003</v>
      </c>
      <c r="H119" s="49">
        <v>5.0418000000000003</v>
      </c>
      <c r="I119" s="49">
        <v>5.0316999999999998</v>
      </c>
      <c r="J119" s="49">
        <v>5.0054999999999996</v>
      </c>
      <c r="K119" s="49">
        <v>5.0042999999999997</v>
      </c>
      <c r="L119" s="49">
        <v>5.0403000000000002</v>
      </c>
      <c r="M119" s="49">
        <v>5.0206999999999997</v>
      </c>
      <c r="N119" s="49">
        <v>4.8779000000000003</v>
      </c>
      <c r="O119" s="49">
        <v>5.0846999999999998</v>
      </c>
      <c r="P119" s="49">
        <v>4.9188999999999998</v>
      </c>
      <c r="Q119" s="49">
        <v>4.8734999999999999</v>
      </c>
      <c r="R119" s="49">
        <v>5.1150000000000002</v>
      </c>
      <c r="S119" s="49">
        <v>5.1238999999999999</v>
      </c>
      <c r="T119" s="49">
        <v>5.3312999999999997</v>
      </c>
      <c r="U119" s="49">
        <v>4.9417999999999997</v>
      </c>
      <c r="V119" s="49">
        <v>4.9874000000000001</v>
      </c>
      <c r="W119" s="49">
        <v>5.3178999999999998</v>
      </c>
      <c r="X119" s="49">
        <v>5.1757999999999997</v>
      </c>
      <c r="Y119" s="49">
        <v>5.0776000000000003</v>
      </c>
      <c r="Z119" s="49">
        <v>5.2279</v>
      </c>
      <c r="AA119" s="49">
        <v>5.0951000000000004</v>
      </c>
      <c r="AB119" s="49">
        <v>4.8224999999999998</v>
      </c>
      <c r="AC119" s="49">
        <v>5.1104000000000003</v>
      </c>
      <c r="AD119" s="49">
        <v>5.0358000000000001</v>
      </c>
      <c r="AE119" s="49">
        <v>5.0414000000000003</v>
      </c>
      <c r="AF119" s="50">
        <v>4.9448999999999996</v>
      </c>
    </row>
    <row r="120" spans="1:32" x14ac:dyDescent="0.4">
      <c r="A120" s="87" t="s">
        <v>267</v>
      </c>
      <c r="B120" s="52"/>
      <c r="C120" s="88"/>
      <c r="D120" s="90">
        <f t="shared" ref="D120:AF120" si="16">IFERROR(D119/D$23," ")</f>
        <v>1.0090600000000001</v>
      </c>
      <c r="E120" s="90">
        <f t="shared" si="16"/>
        <v>1.01224</v>
      </c>
      <c r="F120" s="90">
        <f t="shared" si="16"/>
        <v>1.0311999999999999</v>
      </c>
      <c r="G120" s="90">
        <f t="shared" si="16"/>
        <v>1.0175800000000002</v>
      </c>
      <c r="H120" s="90">
        <f t="shared" si="16"/>
        <v>1.0083600000000001</v>
      </c>
      <c r="I120" s="90">
        <f t="shared" si="16"/>
        <v>1.00634</v>
      </c>
      <c r="J120" s="90">
        <f t="shared" si="16"/>
        <v>1.0010999999999999</v>
      </c>
      <c r="K120" s="90">
        <f t="shared" si="16"/>
        <v>1.0008599999999999</v>
      </c>
      <c r="L120" s="90">
        <f t="shared" si="16"/>
        <v>1.00806</v>
      </c>
      <c r="M120" s="90">
        <f t="shared" si="16"/>
        <v>1.00414</v>
      </c>
      <c r="N120" s="90">
        <f t="shared" si="16"/>
        <v>0.97558000000000011</v>
      </c>
      <c r="O120" s="90">
        <f t="shared" si="16"/>
        <v>1.01694</v>
      </c>
      <c r="P120" s="90">
        <f t="shared" si="16"/>
        <v>0.98377999999999999</v>
      </c>
      <c r="Q120" s="90">
        <f t="shared" si="16"/>
        <v>0.97470000000000001</v>
      </c>
      <c r="R120" s="90">
        <f t="shared" si="16"/>
        <v>1.0230000000000001</v>
      </c>
      <c r="S120" s="90">
        <f t="shared" si="16"/>
        <v>1.02478</v>
      </c>
      <c r="T120" s="90">
        <f t="shared" si="16"/>
        <v>1.06626</v>
      </c>
      <c r="U120" s="90">
        <f t="shared" si="16"/>
        <v>0.98835999999999991</v>
      </c>
      <c r="V120" s="90">
        <f t="shared" si="16"/>
        <v>0.99748000000000003</v>
      </c>
      <c r="W120" s="90">
        <f t="shared" si="16"/>
        <v>1.06358</v>
      </c>
      <c r="X120" s="90">
        <f t="shared" si="16"/>
        <v>1.0351599999999999</v>
      </c>
      <c r="Y120" s="90">
        <f t="shared" si="16"/>
        <v>1.01552</v>
      </c>
      <c r="Z120" s="90">
        <f t="shared" si="16"/>
        <v>1.04558</v>
      </c>
      <c r="AA120" s="90">
        <f t="shared" si="16"/>
        <v>1.01902</v>
      </c>
      <c r="AB120" s="90">
        <f t="shared" si="16"/>
        <v>0.96449999999999991</v>
      </c>
      <c r="AC120" s="90">
        <f t="shared" si="16"/>
        <v>1.0220800000000001</v>
      </c>
      <c r="AD120" s="90">
        <f t="shared" si="16"/>
        <v>1.0071600000000001</v>
      </c>
      <c r="AE120" s="90">
        <f t="shared" si="16"/>
        <v>1.0082800000000001</v>
      </c>
      <c r="AF120" s="92">
        <f t="shared" si="16"/>
        <v>0.98897999999999997</v>
      </c>
    </row>
    <row r="121" spans="1:32" x14ac:dyDescent="0.4">
      <c r="A121" s="82" t="s">
        <v>119</v>
      </c>
      <c r="B121" s="83" t="s">
        <v>118</v>
      </c>
      <c r="C121" s="84">
        <v>45531.70171296296</v>
      </c>
      <c r="D121" s="85">
        <v>1E-4</v>
      </c>
      <c r="E121" s="85">
        <v>4.0000000000000002E-4</v>
      </c>
      <c r="F121" s="85">
        <v>1.26E-2</v>
      </c>
      <c r="G121" s="85">
        <v>6.9999999999999999E-4</v>
      </c>
      <c r="H121" s="85">
        <v>1E-4</v>
      </c>
      <c r="I121" s="85">
        <v>0</v>
      </c>
      <c r="J121" s="85">
        <v>-2.3599999999999999E-2</v>
      </c>
      <c r="K121" s="85">
        <v>2.0000000000000001E-4</v>
      </c>
      <c r="L121" s="85">
        <v>-2.0000000000000001E-4</v>
      </c>
      <c r="M121" s="85">
        <v>-4.0000000000000002E-4</v>
      </c>
      <c r="N121" s="85">
        <v>1.6000000000000001E-3</v>
      </c>
      <c r="O121" s="85">
        <v>-1.2999999999999999E-3</v>
      </c>
      <c r="P121" s="85">
        <v>1.89E-2</v>
      </c>
      <c r="Q121" s="85">
        <v>-8.0999999999999996E-3</v>
      </c>
      <c r="R121" s="85">
        <v>-5.4999999999999997E-3</v>
      </c>
      <c r="S121" s="85">
        <v>2.0000000000000001E-4</v>
      </c>
      <c r="T121" s="85">
        <v>4.1399999999999999E-2</v>
      </c>
      <c r="U121" s="85">
        <v>-3.3500000000000002E-2</v>
      </c>
      <c r="V121" s="85">
        <v>-4.7999999999999996E-3</v>
      </c>
      <c r="W121" s="85">
        <v>5.0000000000000001E-3</v>
      </c>
      <c r="X121" s="85">
        <v>-9.4000000000000004E-3</v>
      </c>
      <c r="Y121" s="85">
        <v>6.7999999999999996E-3</v>
      </c>
      <c r="Z121" s="85">
        <v>0.1069</v>
      </c>
      <c r="AA121" s="85">
        <v>2.8500000000000001E-2</v>
      </c>
      <c r="AB121" s="85">
        <v>3.7000000000000002E-3</v>
      </c>
      <c r="AC121" s="85">
        <v>0</v>
      </c>
      <c r="AD121" s="85">
        <v>1.1999999999999999E-3</v>
      </c>
      <c r="AE121" s="85">
        <v>-2.9999999999999997E-4</v>
      </c>
      <c r="AF121" s="86">
        <v>2.9999999999999997E-4</v>
      </c>
    </row>
    <row r="122" spans="1:32" x14ac:dyDescent="0.4">
      <c r="A122" s="82" t="s">
        <v>132</v>
      </c>
      <c r="B122" s="83" t="s">
        <v>118</v>
      </c>
      <c r="C122" s="84">
        <v>45531.703449074077</v>
      </c>
      <c r="D122" s="85">
        <v>-2.0000000000000001E-4</v>
      </c>
      <c r="E122" s="85">
        <v>4.3E-3</v>
      </c>
      <c r="F122" s="85">
        <v>4.0000000000000001E-3</v>
      </c>
      <c r="G122" s="85">
        <v>-1E-4</v>
      </c>
      <c r="H122" s="85">
        <v>1E-4</v>
      </c>
      <c r="I122" s="85">
        <v>1E-4</v>
      </c>
      <c r="J122" s="85">
        <v>-2.46E-2</v>
      </c>
      <c r="K122" s="85">
        <v>2.0000000000000001E-4</v>
      </c>
      <c r="L122" s="85">
        <v>-1E-4</v>
      </c>
      <c r="M122" s="85">
        <v>-4.0000000000000002E-4</v>
      </c>
      <c r="N122" s="85">
        <v>1.2999999999999999E-3</v>
      </c>
      <c r="O122" s="85">
        <v>-1.5E-3</v>
      </c>
      <c r="P122" s="85">
        <v>1.32E-2</v>
      </c>
      <c r="Q122" s="85">
        <v>-1.4E-3</v>
      </c>
      <c r="R122" s="85">
        <v>-4.1000000000000003E-3</v>
      </c>
      <c r="S122" s="85">
        <v>2.0000000000000001E-4</v>
      </c>
      <c r="T122" s="85">
        <v>1.4999999999999999E-2</v>
      </c>
      <c r="U122" s="85">
        <v>-3.4200000000000001E-2</v>
      </c>
      <c r="V122" s="85">
        <v>-4.5999999999999999E-3</v>
      </c>
      <c r="W122" s="85">
        <v>1.2999999999999999E-3</v>
      </c>
      <c r="X122" s="85">
        <v>-1.01E-2</v>
      </c>
      <c r="Y122" s="85">
        <v>5.5999999999999999E-3</v>
      </c>
      <c r="Z122" s="85">
        <v>9.3899999999999997E-2</v>
      </c>
      <c r="AA122" s="85">
        <v>1.8599999999999998E-2</v>
      </c>
      <c r="AB122" s="85">
        <v>3.0000000000000001E-3</v>
      </c>
      <c r="AC122" s="85">
        <v>0</v>
      </c>
      <c r="AD122" s="85">
        <v>4.0000000000000002E-4</v>
      </c>
      <c r="AE122" s="85">
        <v>-1E-4</v>
      </c>
      <c r="AF122" s="86">
        <v>4.0000000000000002E-4</v>
      </c>
    </row>
    <row r="123" spans="1:32" x14ac:dyDescent="0.4">
      <c r="A123" s="82" t="s">
        <v>175</v>
      </c>
      <c r="B123" s="83" t="s">
        <v>166</v>
      </c>
      <c r="C123" s="84">
        <v>45531.705185185187</v>
      </c>
      <c r="D123" s="85">
        <v>-1.1000000000000001E-3</v>
      </c>
      <c r="E123" s="85">
        <v>6.6284999999999998</v>
      </c>
      <c r="F123" s="85">
        <v>0.18990000000000001</v>
      </c>
      <c r="G123" s="85">
        <v>-6.6E-3</v>
      </c>
      <c r="H123" s="85">
        <v>5.4199999999999998E-2</v>
      </c>
      <c r="I123" s="85">
        <v>1.9E-3</v>
      </c>
      <c r="J123" s="85">
        <v>4.1501000000000001</v>
      </c>
      <c r="K123" s="85">
        <v>5.8999999999999999E-3</v>
      </c>
      <c r="L123" s="85">
        <v>3.3000000000000002E-2</v>
      </c>
      <c r="M123" s="85">
        <v>0.44090000000000001</v>
      </c>
      <c r="N123" s="85">
        <v>6.0699999999999997E-2</v>
      </c>
      <c r="O123" s="85">
        <v>102.113</v>
      </c>
      <c r="P123" s="85">
        <v>0.47599999999999998</v>
      </c>
      <c r="Q123" s="85">
        <v>-3.0099999999999998E-2</v>
      </c>
      <c r="R123" s="85">
        <v>3.6263000000000001</v>
      </c>
      <c r="S123" s="85">
        <v>1.1759999999999999</v>
      </c>
      <c r="T123" s="85">
        <v>2.2100000000000002E-2</v>
      </c>
      <c r="U123" s="85">
        <v>-2.4899999999999999E-2</v>
      </c>
      <c r="V123" s="85">
        <v>0.29699999999999999</v>
      </c>
      <c r="W123" s="85">
        <v>6.2445000000000004</v>
      </c>
      <c r="X123" s="85">
        <v>0.187</v>
      </c>
      <c r="Y123" s="85">
        <v>1.6874</v>
      </c>
      <c r="Z123" s="85">
        <v>8.7400000000000005E-2</v>
      </c>
      <c r="AA123" s="85">
        <v>-4.0000000000000001E-3</v>
      </c>
      <c r="AB123" s="85">
        <v>1.0038</v>
      </c>
      <c r="AC123" s="85">
        <v>7.1999999999999998E-3</v>
      </c>
      <c r="AD123" s="85">
        <v>8.2900000000000001E-2</v>
      </c>
      <c r="AE123" s="85">
        <v>0.31530000000000002</v>
      </c>
      <c r="AF123" s="86">
        <v>0.94440000000000002</v>
      </c>
    </row>
    <row r="124" spans="1:32" x14ac:dyDescent="0.4">
      <c r="A124" s="82" t="s">
        <v>176</v>
      </c>
      <c r="B124" s="83" t="s">
        <v>166</v>
      </c>
      <c r="C124" s="84">
        <v>45531.706932870373</v>
      </c>
      <c r="D124" s="85">
        <v>-4.0000000000000002E-4</v>
      </c>
      <c r="E124" s="85">
        <v>6.9999999999999999E-4</v>
      </c>
      <c r="F124" s="85">
        <v>4.0000000000000002E-4</v>
      </c>
      <c r="G124" s="85">
        <v>-2.3999999999999998E-3</v>
      </c>
      <c r="H124" s="85">
        <v>2.0000000000000001E-4</v>
      </c>
      <c r="I124" s="85">
        <v>1E-4</v>
      </c>
      <c r="J124" s="85">
        <v>-1.8700000000000001E-2</v>
      </c>
      <c r="K124" s="85">
        <v>0</v>
      </c>
      <c r="L124" s="85">
        <v>0</v>
      </c>
      <c r="M124" s="85">
        <v>-4.0000000000000002E-4</v>
      </c>
      <c r="N124" s="85">
        <v>1.1999999999999999E-3</v>
      </c>
      <c r="O124" s="85">
        <v>5.7000000000000002E-3</v>
      </c>
      <c r="P124" s="85">
        <v>2.3900000000000001E-2</v>
      </c>
      <c r="Q124" s="85">
        <v>-7.7000000000000002E-3</v>
      </c>
      <c r="R124" s="85">
        <v>-6.3E-3</v>
      </c>
      <c r="S124" s="85">
        <v>2.9999999999999997E-4</v>
      </c>
      <c r="T124" s="85">
        <v>2.8E-3</v>
      </c>
      <c r="U124" s="85">
        <v>-3.8300000000000001E-2</v>
      </c>
      <c r="V124" s="85">
        <v>-3.8999999999999998E-3</v>
      </c>
      <c r="W124" s="85">
        <v>2.3999999999999998E-3</v>
      </c>
      <c r="X124" s="85">
        <v>-9.7000000000000003E-3</v>
      </c>
      <c r="Y124" s="85">
        <v>5.0000000000000001E-3</v>
      </c>
      <c r="Z124" s="85">
        <v>8.3699999999999997E-2</v>
      </c>
      <c r="AA124" s="85">
        <v>1.2500000000000001E-2</v>
      </c>
      <c r="AB124" s="85">
        <v>4.3900000000000002E-2</v>
      </c>
      <c r="AC124" s="85">
        <v>1E-4</v>
      </c>
      <c r="AD124" s="85">
        <v>0</v>
      </c>
      <c r="AE124" s="85">
        <v>-2.0000000000000001E-4</v>
      </c>
      <c r="AF124" s="86">
        <v>5.0000000000000001E-4</v>
      </c>
    </row>
    <row r="125" spans="1:32" x14ac:dyDescent="0.4">
      <c r="A125" s="82" t="s">
        <v>119</v>
      </c>
      <c r="B125" s="83" t="s">
        <v>118</v>
      </c>
      <c r="C125" s="84">
        <v>45531.708680555559</v>
      </c>
      <c r="D125" s="85">
        <v>-2.0000000000000001E-4</v>
      </c>
      <c r="E125" s="85">
        <v>1.9E-3</v>
      </c>
      <c r="F125" s="85">
        <v>1.5E-3</v>
      </c>
      <c r="G125" s="85">
        <v>-1.5E-3</v>
      </c>
      <c r="H125" s="85">
        <v>1E-4</v>
      </c>
      <c r="I125" s="85">
        <v>-1E-4</v>
      </c>
      <c r="J125" s="85">
        <v>-2.1499999999999998E-2</v>
      </c>
      <c r="K125" s="85">
        <v>0</v>
      </c>
      <c r="L125" s="85">
        <v>-5.0000000000000001E-4</v>
      </c>
      <c r="M125" s="85">
        <v>-4.0000000000000002E-4</v>
      </c>
      <c r="N125" s="85">
        <v>1.4E-3</v>
      </c>
      <c r="O125" s="85">
        <v>0.01</v>
      </c>
      <c r="P125" s="85">
        <v>2.4199999999999999E-2</v>
      </c>
      <c r="Q125" s="85">
        <v>-8.5000000000000006E-3</v>
      </c>
      <c r="R125" s="85">
        <v>-5.8999999999999999E-3</v>
      </c>
      <c r="S125" s="85">
        <v>1E-4</v>
      </c>
      <c r="T125" s="85">
        <v>4.7999999999999996E-3</v>
      </c>
      <c r="U125" s="85">
        <v>-3.5900000000000001E-2</v>
      </c>
      <c r="V125" s="85">
        <v>-4.5999999999999999E-3</v>
      </c>
      <c r="W125" s="85">
        <v>2.7000000000000001E-3</v>
      </c>
      <c r="X125" s="85">
        <v>-8.8000000000000005E-3</v>
      </c>
      <c r="Y125" s="85">
        <v>9.1000000000000004E-3</v>
      </c>
      <c r="Z125" s="85">
        <v>9.4600000000000004E-2</v>
      </c>
      <c r="AA125" s="85">
        <v>1.72E-2</v>
      </c>
      <c r="AB125" s="85">
        <v>2.7000000000000001E-3</v>
      </c>
      <c r="AC125" s="85">
        <v>0</v>
      </c>
      <c r="AD125" s="85">
        <v>2.0000000000000001E-4</v>
      </c>
      <c r="AE125" s="85">
        <v>-2.0000000000000001E-4</v>
      </c>
      <c r="AF125" s="86">
        <v>5.0000000000000001E-4</v>
      </c>
    </row>
    <row r="126" spans="1:32" x14ac:dyDescent="0.4">
      <c r="A126" s="46" t="s">
        <v>165</v>
      </c>
      <c r="B126" s="47" t="s">
        <v>118</v>
      </c>
      <c r="C126" s="48">
        <v>45531.710833333331</v>
      </c>
      <c r="D126" s="49">
        <v>4.8223000000000003</v>
      </c>
      <c r="E126" s="49">
        <v>4.8703000000000003</v>
      </c>
      <c r="F126" s="49">
        <v>4.9029999999999996</v>
      </c>
      <c r="G126" s="49">
        <v>4.9481000000000002</v>
      </c>
      <c r="H126" s="49">
        <v>4.8682999999999996</v>
      </c>
      <c r="I126" s="49">
        <v>4.8826999999999998</v>
      </c>
      <c r="J126" s="49">
        <v>4.8307000000000002</v>
      </c>
      <c r="K126" s="49">
        <v>4.8598999999999997</v>
      </c>
      <c r="L126" s="49">
        <v>4.8903999999999996</v>
      </c>
      <c r="M126" s="49">
        <v>4.8764000000000003</v>
      </c>
      <c r="N126" s="49">
        <v>4.7446000000000002</v>
      </c>
      <c r="O126" s="49">
        <v>4.9504000000000001</v>
      </c>
      <c r="P126" s="49">
        <v>4.8102999999999998</v>
      </c>
      <c r="Q126" s="49">
        <v>4.8441999999999998</v>
      </c>
      <c r="R126" s="49">
        <v>4.8952999999999998</v>
      </c>
      <c r="S126" s="49">
        <v>4.9455999999999998</v>
      </c>
      <c r="T126" s="49">
        <v>5.0449000000000002</v>
      </c>
      <c r="U126" s="49">
        <v>4.7976000000000001</v>
      </c>
      <c r="V126" s="49">
        <v>4.8590999999999998</v>
      </c>
      <c r="W126" s="49">
        <v>5.1261999999999999</v>
      </c>
      <c r="X126" s="49">
        <v>5.0019999999999998</v>
      </c>
      <c r="Y126" s="49">
        <v>4.9469000000000003</v>
      </c>
      <c r="Z126" s="49">
        <v>5.0660999999999996</v>
      </c>
      <c r="AA126" s="49">
        <v>4.9283000000000001</v>
      </c>
      <c r="AB126" s="49">
        <v>4.8764000000000003</v>
      </c>
      <c r="AC126" s="49">
        <v>4.9105999999999996</v>
      </c>
      <c r="AD126" s="49">
        <v>4.8308</v>
      </c>
      <c r="AE126" s="49">
        <v>4.8537999999999997</v>
      </c>
      <c r="AF126" s="50">
        <v>4.8456000000000001</v>
      </c>
    </row>
    <row r="127" spans="1:32" x14ac:dyDescent="0.4">
      <c r="A127" s="87" t="s">
        <v>267</v>
      </c>
      <c r="B127" s="52"/>
      <c r="C127" s="88"/>
      <c r="D127" s="90">
        <f t="shared" ref="D127:AF127" si="17">IFERROR(D126/D$21," ")</f>
        <v>0.96446000000000009</v>
      </c>
      <c r="E127" s="90">
        <f t="shared" si="17"/>
        <v>0.97406000000000004</v>
      </c>
      <c r="F127" s="90">
        <f t="shared" si="17"/>
        <v>0.98059999999999992</v>
      </c>
      <c r="G127" s="90">
        <f t="shared" si="17"/>
        <v>0.98962000000000006</v>
      </c>
      <c r="H127" s="90">
        <f t="shared" si="17"/>
        <v>0.97365999999999997</v>
      </c>
      <c r="I127" s="90">
        <f t="shared" si="17"/>
        <v>0.97653999999999996</v>
      </c>
      <c r="J127" s="90">
        <f t="shared" si="17"/>
        <v>0.96614</v>
      </c>
      <c r="K127" s="90">
        <f t="shared" si="17"/>
        <v>0.97197999999999996</v>
      </c>
      <c r="L127" s="90">
        <f t="shared" si="17"/>
        <v>0.97807999999999995</v>
      </c>
      <c r="M127" s="90">
        <f t="shared" si="17"/>
        <v>0.97528000000000004</v>
      </c>
      <c r="N127" s="90">
        <f t="shared" si="17"/>
        <v>0.94891999999999999</v>
      </c>
      <c r="O127" s="90">
        <f t="shared" si="17"/>
        <v>0.99008000000000007</v>
      </c>
      <c r="P127" s="90">
        <f t="shared" si="17"/>
        <v>0.96205999999999992</v>
      </c>
      <c r="Q127" s="90">
        <f t="shared" si="17"/>
        <v>0.96883999999999992</v>
      </c>
      <c r="R127" s="90">
        <f t="shared" si="17"/>
        <v>0.97905999999999993</v>
      </c>
      <c r="S127" s="90">
        <f t="shared" si="17"/>
        <v>0.98912</v>
      </c>
      <c r="T127" s="90">
        <f t="shared" si="17"/>
        <v>1.00898</v>
      </c>
      <c r="U127" s="90">
        <f t="shared" si="17"/>
        <v>0.95952000000000004</v>
      </c>
      <c r="V127" s="90">
        <f t="shared" si="17"/>
        <v>0.97181999999999991</v>
      </c>
      <c r="W127" s="90">
        <f t="shared" si="17"/>
        <v>1.0252399999999999</v>
      </c>
      <c r="X127" s="90">
        <f t="shared" si="17"/>
        <v>1.0004</v>
      </c>
      <c r="Y127" s="90">
        <f t="shared" si="17"/>
        <v>0.98938000000000004</v>
      </c>
      <c r="Z127" s="90">
        <f t="shared" si="17"/>
        <v>1.01322</v>
      </c>
      <c r="AA127" s="90">
        <f t="shared" si="17"/>
        <v>0.98565999999999998</v>
      </c>
      <c r="AB127" s="90">
        <f t="shared" si="17"/>
        <v>0.97528000000000004</v>
      </c>
      <c r="AC127" s="90">
        <f t="shared" si="17"/>
        <v>0.98211999999999988</v>
      </c>
      <c r="AD127" s="90">
        <f t="shared" si="17"/>
        <v>0.96616000000000002</v>
      </c>
      <c r="AE127" s="90">
        <f t="shared" si="17"/>
        <v>0.97075999999999996</v>
      </c>
      <c r="AF127" s="90">
        <f t="shared" si="17"/>
        <v>0.96911999999999998</v>
      </c>
    </row>
    <row r="128" spans="1:32" x14ac:dyDescent="0.4">
      <c r="A128" s="82" t="s">
        <v>132</v>
      </c>
      <c r="B128" s="83" t="s">
        <v>118</v>
      </c>
      <c r="C128" s="84">
        <v>45531.712557870371</v>
      </c>
      <c r="D128" s="85">
        <v>-1E-4</v>
      </c>
      <c r="E128" s="85">
        <v>2.7000000000000001E-3</v>
      </c>
      <c r="F128" s="85">
        <v>1.4E-2</v>
      </c>
      <c r="G128" s="85">
        <v>-5.0000000000000001E-4</v>
      </c>
      <c r="H128" s="85">
        <v>5.0000000000000001E-4</v>
      </c>
      <c r="I128" s="85">
        <v>2.0000000000000001E-4</v>
      </c>
      <c r="J128" s="85">
        <v>-2.7900000000000001E-2</v>
      </c>
      <c r="K128" s="85">
        <v>1E-4</v>
      </c>
      <c r="L128" s="85">
        <v>0</v>
      </c>
      <c r="M128" s="85">
        <v>-4.0000000000000002E-4</v>
      </c>
      <c r="N128" s="85">
        <v>1.4E-3</v>
      </c>
      <c r="O128" s="85">
        <v>3.0999999999999999E-3</v>
      </c>
      <c r="P128" s="85">
        <v>1.7500000000000002E-2</v>
      </c>
      <c r="Q128" s="85">
        <v>-1E-3</v>
      </c>
      <c r="R128" s="85">
        <v>-4.4999999999999997E-3</v>
      </c>
      <c r="S128" s="85">
        <v>4.0000000000000002E-4</v>
      </c>
      <c r="T128" s="85">
        <v>4.5999999999999999E-2</v>
      </c>
      <c r="U128" s="85">
        <v>-3.5099999999999999E-2</v>
      </c>
      <c r="V128" s="85">
        <v>-5.1999999999999998E-3</v>
      </c>
      <c r="W128" s="85">
        <v>4.3E-3</v>
      </c>
      <c r="X128" s="85">
        <v>-7.1999999999999998E-3</v>
      </c>
      <c r="Y128" s="85">
        <v>3.3999999999999998E-3</v>
      </c>
      <c r="Z128" s="85">
        <v>0.13539999999999999</v>
      </c>
      <c r="AA128" s="85">
        <v>3.09E-2</v>
      </c>
      <c r="AB128" s="85">
        <v>2.5000000000000001E-3</v>
      </c>
      <c r="AC128" s="85">
        <v>2.0000000000000001E-4</v>
      </c>
      <c r="AD128" s="85">
        <v>1.5E-3</v>
      </c>
      <c r="AE128" s="85">
        <v>-1E-4</v>
      </c>
      <c r="AF128" s="86">
        <v>1E-4</v>
      </c>
    </row>
    <row r="129" spans="1:32" x14ac:dyDescent="0.4">
      <c r="A129" s="82" t="s">
        <v>177</v>
      </c>
      <c r="B129" s="83" t="s">
        <v>166</v>
      </c>
      <c r="C129" s="84">
        <v>45531.71429398148</v>
      </c>
      <c r="D129" s="85">
        <v>-6.9999999999999999E-4</v>
      </c>
      <c r="E129" s="85">
        <v>228.04179999999999</v>
      </c>
      <c r="F129" s="85">
        <v>1.06E-2</v>
      </c>
      <c r="G129" s="85">
        <v>-4.7999999999999996E-3</v>
      </c>
      <c r="H129" s="85">
        <v>6.3E-3</v>
      </c>
      <c r="I129" s="85">
        <v>-1E-4</v>
      </c>
      <c r="J129" s="85">
        <v>1.6163000000000001</v>
      </c>
      <c r="K129" s="85">
        <v>-8.0000000000000004E-4</v>
      </c>
      <c r="L129" s="85">
        <v>-4.8999999999999998E-3</v>
      </c>
      <c r="M129" s="85">
        <v>0.1123</v>
      </c>
      <c r="N129" s="85">
        <v>3.7999999999999999E-2</v>
      </c>
      <c r="O129" s="85">
        <v>324.90030000000002</v>
      </c>
      <c r="P129" s="85">
        <v>3.2899999999999999E-2</v>
      </c>
      <c r="Q129" s="85">
        <v>0.70369999999999999</v>
      </c>
      <c r="R129" s="85">
        <v>0.99829999999999997</v>
      </c>
      <c r="S129" s="85">
        <v>0.6593</v>
      </c>
      <c r="T129" s="85">
        <v>2.29E-2</v>
      </c>
      <c r="U129" s="85">
        <v>230.751</v>
      </c>
      <c r="V129" s="85">
        <v>5.6616999999999997</v>
      </c>
      <c r="W129" s="85">
        <v>4.2091000000000003</v>
      </c>
      <c r="X129" s="85">
        <v>-1.5E-3</v>
      </c>
      <c r="Y129" s="85">
        <v>1.6821999999999999</v>
      </c>
      <c r="Z129" s="85">
        <v>9.4299999999999995E-2</v>
      </c>
      <c r="AA129" s="85">
        <v>-1E-3</v>
      </c>
      <c r="AB129" s="85">
        <v>0.44919999999999999</v>
      </c>
      <c r="AC129" s="85">
        <v>3.0700000000000002E-2</v>
      </c>
      <c r="AD129" s="85">
        <v>9.1300000000000006E-2</v>
      </c>
      <c r="AE129" s="85">
        <v>2.8000000000000001E-2</v>
      </c>
      <c r="AF129" s="86">
        <v>2.24E-2</v>
      </c>
    </row>
    <row r="130" spans="1:32" x14ac:dyDescent="0.4">
      <c r="A130" s="82" t="s">
        <v>180</v>
      </c>
      <c r="B130" s="83" t="s">
        <v>166</v>
      </c>
      <c r="C130" s="84">
        <v>45531.71603009259</v>
      </c>
      <c r="D130" s="85">
        <v>1.7999999999999999E-2</v>
      </c>
      <c r="E130" s="85">
        <v>245.20959999999999</v>
      </c>
      <c r="F130" s="85">
        <v>0.51160000000000005</v>
      </c>
      <c r="G130" s="85">
        <v>9.5699999999999993E-2</v>
      </c>
      <c r="H130" s="85">
        <v>0.49809999999999999</v>
      </c>
      <c r="I130" s="85">
        <v>9.98E-2</v>
      </c>
      <c r="J130" s="85">
        <v>2.5706000000000002</v>
      </c>
      <c r="K130" s="85">
        <v>0.1946</v>
      </c>
      <c r="L130" s="85">
        <v>0.86839999999999995</v>
      </c>
      <c r="M130" s="85">
        <v>0.61270000000000002</v>
      </c>
      <c r="N130" s="85">
        <v>0.5635</v>
      </c>
      <c r="O130" s="85">
        <v>341.85480000000001</v>
      </c>
      <c r="P130" s="85">
        <v>1.0096000000000001</v>
      </c>
      <c r="Q130" s="85">
        <v>0.75439999999999996</v>
      </c>
      <c r="R130" s="85">
        <v>2.0142000000000002</v>
      </c>
      <c r="S130" s="85">
        <v>0.88070000000000004</v>
      </c>
      <c r="T130" s="85">
        <v>0.217</v>
      </c>
      <c r="U130" s="85">
        <v>211.077</v>
      </c>
      <c r="V130" s="85">
        <v>6.4490999999999996</v>
      </c>
      <c r="W130" s="85">
        <v>4.7877999999999998</v>
      </c>
      <c r="X130" s="85">
        <v>0.4919</v>
      </c>
      <c r="Y130" s="85">
        <v>2.2698999999999998</v>
      </c>
      <c r="Z130" s="85">
        <v>0.56850000000000001</v>
      </c>
      <c r="AA130" s="85">
        <v>0.47760000000000002</v>
      </c>
      <c r="AB130" s="85">
        <v>0.81840000000000002</v>
      </c>
      <c r="AC130" s="85">
        <v>0.23380000000000001</v>
      </c>
      <c r="AD130" s="85">
        <v>0.29909999999999998</v>
      </c>
      <c r="AE130" s="85">
        <v>0.53469999999999995</v>
      </c>
      <c r="AF130" s="86">
        <v>0.22639999999999999</v>
      </c>
    </row>
    <row r="131" spans="1:32" s="100" customFormat="1" x14ac:dyDescent="0.4">
      <c r="A131" s="96" t="s">
        <v>269</v>
      </c>
      <c r="B131" s="97"/>
      <c r="C131" s="97"/>
      <c r="D131" s="97">
        <f>(D130-D129)/(2/100)</f>
        <v>0.93499999999999983</v>
      </c>
      <c r="E131" s="97">
        <f>(E130-E129)/(100/100)</f>
        <v>17.1678</v>
      </c>
      <c r="F131" s="97">
        <f>(F130-F129)/(50/100)</f>
        <v>1.002</v>
      </c>
      <c r="G131" s="97">
        <f>(G130-G129)/(10/100)</f>
        <v>1.0049999999999999</v>
      </c>
      <c r="H131" s="97">
        <f>(H130-H129)/(50/100)</f>
        <v>0.98360000000000003</v>
      </c>
      <c r="I131" s="97">
        <f>(I130-I129)/(10/100)</f>
        <v>0.999</v>
      </c>
      <c r="J131" s="97">
        <f>(J130-J129)/(100/100)</f>
        <v>0.95430000000000015</v>
      </c>
      <c r="K131" s="97">
        <f>(K130-K129)/(20/100)</f>
        <v>0.97699999999999987</v>
      </c>
      <c r="L131" s="97">
        <f>(L130-L129)/(100/100)</f>
        <v>0.87329999999999997</v>
      </c>
      <c r="M131" s="97">
        <f>(M130-M129)/(50/100)</f>
        <v>1.0008000000000001</v>
      </c>
      <c r="N131" s="97">
        <f>(N130-N129)/(50/100)</f>
        <v>1.0509999999999999</v>
      </c>
      <c r="O131" s="97">
        <f>(O130-O129)/(100/100)</f>
        <v>16.954499999999996</v>
      </c>
      <c r="P131" s="97">
        <f>(P130-P129/(100/100))</f>
        <v>0.97670000000000001</v>
      </c>
      <c r="Q131" s="97"/>
      <c r="R131" s="97">
        <f>(R130-R129)/(100/100)</f>
        <v>1.0159000000000002</v>
      </c>
      <c r="S131" s="97">
        <f>(S130-S129)/(20/100)</f>
        <v>1.1070000000000002</v>
      </c>
      <c r="T131" s="97">
        <f>(T130-T129)/(20/100)</f>
        <v>0.97049999999999992</v>
      </c>
      <c r="U131" s="97">
        <f>(U130-U129)/(100/100)</f>
        <v>-19.674000000000007</v>
      </c>
      <c r="V131" s="97">
        <f>(V130-V129)/(50/100)</f>
        <v>1.5747999999999998</v>
      </c>
      <c r="W131" s="98">
        <f>(W130-W129)/(20/100)</f>
        <v>2.8934999999999977</v>
      </c>
      <c r="X131" s="97">
        <f>(X130-X129)/(50/100)</f>
        <v>0.98680000000000001</v>
      </c>
      <c r="Y131" s="97">
        <f>(Y130-Y129)/(50/100)</f>
        <v>1.1753999999999998</v>
      </c>
      <c r="Z131" s="97">
        <f>(Z130-Z129)/(50/100)</f>
        <v>0.94840000000000002</v>
      </c>
      <c r="AA131" s="97">
        <f>(AA130-AA129)/(50/100)</f>
        <v>0.95720000000000005</v>
      </c>
      <c r="AB131" s="97">
        <f>(AB130-AB129)/(20/100)</f>
        <v>1.8460000000000001</v>
      </c>
      <c r="AC131" s="97">
        <f>(AC130-AC129)/(20/100)</f>
        <v>1.0154999999999998</v>
      </c>
      <c r="AD131" s="97">
        <f>(AD130-AD129)/(20/100)</f>
        <v>1.0389999999999999</v>
      </c>
      <c r="AE131" s="97">
        <f>(AE130-AE129)/(50/100)</f>
        <v>1.0133999999999999</v>
      </c>
      <c r="AF131" s="99">
        <f>(AF130-AF129)/(20/100)</f>
        <v>1.0199999999999998</v>
      </c>
    </row>
    <row r="132" spans="1:32" x14ac:dyDescent="0.4">
      <c r="A132" s="82" t="s">
        <v>183</v>
      </c>
      <c r="B132" s="83" t="s">
        <v>166</v>
      </c>
      <c r="C132" s="84">
        <v>45531.717766203707</v>
      </c>
      <c r="D132" s="85">
        <v>6.9999999999999999E-4</v>
      </c>
      <c r="E132" s="85">
        <v>1146.7787000000001</v>
      </c>
      <c r="F132" s="85">
        <v>4.99E-2</v>
      </c>
      <c r="G132" s="85">
        <v>3.5999999999999999E-3</v>
      </c>
      <c r="H132" s="85">
        <v>3.1199999999999999E-2</v>
      </c>
      <c r="I132" s="85">
        <v>-2.9999999999999997E-4</v>
      </c>
      <c r="J132" s="85">
        <v>7.8541999999999996</v>
      </c>
      <c r="K132" s="85">
        <v>-5.4999999999999997E-3</v>
      </c>
      <c r="L132" s="85">
        <v>-1.47E-2</v>
      </c>
      <c r="M132" s="85">
        <v>0.57499999999999996</v>
      </c>
      <c r="N132" s="85">
        <v>0.23300000000000001</v>
      </c>
      <c r="O132" s="101">
        <v>1621.8717999999999</v>
      </c>
      <c r="P132" s="85">
        <v>0.22259999999999999</v>
      </c>
      <c r="Q132" s="85">
        <v>3.7789000000000001</v>
      </c>
      <c r="R132" s="85">
        <v>5.1951000000000001</v>
      </c>
      <c r="S132" s="85">
        <v>3.1823999999999999</v>
      </c>
      <c r="T132" s="85">
        <v>5.3100000000000001E-2</v>
      </c>
      <c r="U132" s="85">
        <v>958.69579999999996</v>
      </c>
      <c r="V132" s="85">
        <v>29.462599999999998</v>
      </c>
      <c r="W132" s="85">
        <v>21.887699999999999</v>
      </c>
      <c r="X132" s="85">
        <v>5.2200000000000003E-2</v>
      </c>
      <c r="Y132" s="85">
        <v>8.6007999999999996</v>
      </c>
      <c r="Z132" s="85">
        <v>0.1031</v>
      </c>
      <c r="AA132" s="85">
        <v>-7.1099999999999997E-2</v>
      </c>
      <c r="AB132" s="85">
        <v>2.8391999999999999</v>
      </c>
      <c r="AC132" s="85">
        <v>0.152</v>
      </c>
      <c r="AD132" s="85">
        <v>0.46989999999999998</v>
      </c>
      <c r="AE132" s="85">
        <v>0.157</v>
      </c>
      <c r="AF132" s="86">
        <v>0.14630000000000001</v>
      </c>
    </row>
    <row r="133" spans="1:32" x14ac:dyDescent="0.4">
      <c r="A133" s="82" t="s">
        <v>187</v>
      </c>
      <c r="B133" s="83" t="s">
        <v>166</v>
      </c>
      <c r="C133" s="84">
        <v>45531.719502314816</v>
      </c>
      <c r="D133" s="85">
        <v>6.9999999999999999E-4</v>
      </c>
      <c r="E133" s="85">
        <v>1188.9331</v>
      </c>
      <c r="F133" s="85">
        <v>4.2700000000000002E-2</v>
      </c>
      <c r="G133" s="85">
        <v>7.6E-3</v>
      </c>
      <c r="H133" s="85">
        <v>3.2000000000000001E-2</v>
      </c>
      <c r="I133" s="85">
        <v>-2.9999999999999997E-4</v>
      </c>
      <c r="J133" s="85">
        <v>7.8044000000000002</v>
      </c>
      <c r="K133" s="85">
        <v>-1.1000000000000001E-3</v>
      </c>
      <c r="L133" s="85">
        <v>-1.7600000000000001E-2</v>
      </c>
      <c r="M133" s="85">
        <v>0.60050000000000003</v>
      </c>
      <c r="N133" s="85">
        <v>0.2576</v>
      </c>
      <c r="O133" s="101">
        <v>1681.8426999999999</v>
      </c>
      <c r="P133" s="85">
        <v>0.20269999999999999</v>
      </c>
      <c r="Q133" s="85">
        <v>3.9394</v>
      </c>
      <c r="R133" s="85">
        <v>5.3259999999999996</v>
      </c>
      <c r="S133" s="85">
        <v>3.282</v>
      </c>
      <c r="T133" s="85">
        <v>5.0099999999999999E-2</v>
      </c>
      <c r="U133" s="85">
        <v>888.61260000000004</v>
      </c>
      <c r="V133" s="85">
        <v>29.316400000000002</v>
      </c>
      <c r="W133" s="85">
        <v>22.77</v>
      </c>
      <c r="X133" s="85">
        <v>1.5299999999999999E-2</v>
      </c>
      <c r="Y133" s="85">
        <v>8.8829999999999991</v>
      </c>
      <c r="Z133" s="85">
        <v>9.3299999999999994E-2</v>
      </c>
      <c r="AA133" s="85">
        <v>-5.9400000000000001E-2</v>
      </c>
      <c r="AB133" s="85">
        <v>3.3003</v>
      </c>
      <c r="AC133" s="85">
        <v>0.1555</v>
      </c>
      <c r="AD133" s="85">
        <v>0.49030000000000001</v>
      </c>
      <c r="AE133" s="85">
        <v>0.16389999999999999</v>
      </c>
      <c r="AF133" s="86">
        <v>0.17180000000000001</v>
      </c>
    </row>
    <row r="134" spans="1:32" x14ac:dyDescent="0.4">
      <c r="A134" s="82" t="s">
        <v>191</v>
      </c>
      <c r="B134" s="83" t="s">
        <v>166</v>
      </c>
      <c r="C134" s="84">
        <v>45531.721238425926</v>
      </c>
      <c r="D134" s="85">
        <v>-1.1000000000000001E-3</v>
      </c>
      <c r="E134" s="85">
        <v>1115.0035</v>
      </c>
      <c r="F134" s="85">
        <v>4.0300000000000002E-2</v>
      </c>
      <c r="G134" s="85">
        <v>5.1999999999999998E-3</v>
      </c>
      <c r="H134" s="85">
        <v>3.0800000000000001E-2</v>
      </c>
      <c r="I134" s="85">
        <v>-2.9999999999999997E-4</v>
      </c>
      <c r="J134" s="85">
        <v>7.9840999999999998</v>
      </c>
      <c r="K134" s="85">
        <v>-6.1000000000000004E-3</v>
      </c>
      <c r="L134" s="85">
        <v>-1.9099999999999999E-2</v>
      </c>
      <c r="M134" s="85">
        <v>0.55549999999999999</v>
      </c>
      <c r="N134" s="85">
        <v>0.18090000000000001</v>
      </c>
      <c r="O134" s="101">
        <v>1597.4987000000001</v>
      </c>
      <c r="P134" s="85">
        <v>0.21429999999999999</v>
      </c>
      <c r="Q134" s="85">
        <v>3.6294</v>
      </c>
      <c r="R134" s="85">
        <v>5.1105999999999998</v>
      </c>
      <c r="S134" s="85">
        <v>3.1486999999999998</v>
      </c>
      <c r="T134" s="85">
        <v>4.58E-2</v>
      </c>
      <c r="U134" s="85">
        <v>1000.941</v>
      </c>
      <c r="V134" s="85">
        <v>28.094999999999999</v>
      </c>
      <c r="W134" s="85">
        <v>20.9528</v>
      </c>
      <c r="X134" s="85">
        <v>1.1900000000000001E-2</v>
      </c>
      <c r="Y134" s="85">
        <v>8.3544999999999998</v>
      </c>
      <c r="Z134" s="85">
        <v>9.9900000000000003E-2</v>
      </c>
      <c r="AA134" s="85">
        <v>-7.9000000000000001E-2</v>
      </c>
      <c r="AB134" s="85">
        <v>2.5436999999999999</v>
      </c>
      <c r="AC134" s="85">
        <v>0.15179999999999999</v>
      </c>
      <c r="AD134" s="85">
        <v>0.45779999999999998</v>
      </c>
      <c r="AE134" s="85">
        <v>0.16059999999999999</v>
      </c>
      <c r="AF134" s="86">
        <v>0.10979999999999999</v>
      </c>
    </row>
    <row r="135" spans="1:32" x14ac:dyDescent="0.4">
      <c r="A135" s="82" t="s">
        <v>195</v>
      </c>
      <c r="B135" s="83" t="s">
        <v>166</v>
      </c>
      <c r="C135" s="84">
        <v>45531.722962962966</v>
      </c>
      <c r="D135" s="85">
        <v>2.9999999999999997E-4</v>
      </c>
      <c r="E135" s="85">
        <v>1117.2134000000001</v>
      </c>
      <c r="F135" s="85">
        <v>4.5400000000000003E-2</v>
      </c>
      <c r="G135" s="85">
        <v>4.4000000000000003E-3</v>
      </c>
      <c r="H135" s="85">
        <v>3.0599999999999999E-2</v>
      </c>
      <c r="I135" s="85">
        <v>-2.9999999999999997E-4</v>
      </c>
      <c r="J135" s="85">
        <v>7.9753999999999996</v>
      </c>
      <c r="K135" s="85">
        <v>-3.5000000000000001E-3</v>
      </c>
      <c r="L135" s="85">
        <v>-1.6400000000000001E-2</v>
      </c>
      <c r="M135" s="85">
        <v>0.56089999999999995</v>
      </c>
      <c r="N135" s="85">
        <v>0.1983</v>
      </c>
      <c r="O135" s="101">
        <v>1608.8897999999999</v>
      </c>
      <c r="P135" s="85">
        <v>0.221</v>
      </c>
      <c r="Q135" s="85">
        <v>3.6501999999999999</v>
      </c>
      <c r="R135" s="85">
        <v>5.0739000000000001</v>
      </c>
      <c r="S135" s="85">
        <v>3.161</v>
      </c>
      <c r="T135" s="85">
        <v>4.41E-2</v>
      </c>
      <c r="U135" s="85">
        <v>987.38869999999997</v>
      </c>
      <c r="V135" s="85">
        <v>27.6983</v>
      </c>
      <c r="W135" s="85">
        <v>20.1584</v>
      </c>
      <c r="X135" s="85">
        <v>1.5699999999999999E-2</v>
      </c>
      <c r="Y135" s="85">
        <v>8.1880000000000006</v>
      </c>
      <c r="Z135" s="85">
        <v>9.2100000000000001E-2</v>
      </c>
      <c r="AA135" s="85">
        <v>-7.85E-2</v>
      </c>
      <c r="AB135" s="85">
        <v>2.3212000000000002</v>
      </c>
      <c r="AC135" s="85">
        <v>0.1515</v>
      </c>
      <c r="AD135" s="85">
        <v>0.4652</v>
      </c>
      <c r="AE135" s="85">
        <v>0.1595</v>
      </c>
      <c r="AF135" s="86">
        <v>8.6400000000000005E-2</v>
      </c>
    </row>
    <row r="136" spans="1:32" x14ac:dyDescent="0.4">
      <c r="A136" s="87" t="s">
        <v>268</v>
      </c>
      <c r="B136" s="93"/>
      <c r="C136" s="93"/>
      <c r="D136" s="94">
        <f t="shared" ref="D136:P136" si="18">(ABS((D134-D135)/((D134+D135)/2)))</f>
        <v>3.4999999999999991</v>
      </c>
      <c r="E136" s="94">
        <f t="shared" si="18"/>
        <v>1.9800047208674578E-3</v>
      </c>
      <c r="F136" s="94">
        <f t="shared" si="18"/>
        <v>0.11901983663943992</v>
      </c>
      <c r="G136" s="94">
        <f t="shared" si="18"/>
        <v>0.16666666666666655</v>
      </c>
      <c r="H136" s="94">
        <f t="shared" si="18"/>
        <v>6.5146579804561001E-3</v>
      </c>
      <c r="I136" s="94">
        <f t="shared" si="18"/>
        <v>0</v>
      </c>
      <c r="J136" s="94">
        <f t="shared" si="18"/>
        <v>1.0902597199160566E-3</v>
      </c>
      <c r="K136" s="94">
        <f t="shared" si="18"/>
        <v>0.54166666666666663</v>
      </c>
      <c r="L136" s="94">
        <f t="shared" si="18"/>
        <v>0.15211267605633788</v>
      </c>
      <c r="M136" s="94">
        <f t="shared" si="18"/>
        <v>9.6739519885345043E-3</v>
      </c>
      <c r="N136" s="94">
        <f t="shared" si="18"/>
        <v>9.1772151898734181E-2</v>
      </c>
      <c r="O136" s="94">
        <f t="shared" si="18"/>
        <v>7.1052525294422828E-3</v>
      </c>
      <c r="P136" s="94">
        <f t="shared" si="18"/>
        <v>3.0783367792327182E-2</v>
      </c>
      <c r="Q136" s="94">
        <f>(ABS((61-62)/((61+62)/2)))</f>
        <v>1.6260162601626018E-2</v>
      </c>
      <c r="R136" s="94">
        <f t="shared" ref="R136:AF136" si="19">(ABS((R134-R135)/((R134+R135)/2)))</f>
        <v>7.2070302911286235E-3</v>
      </c>
      <c r="S136" s="94">
        <f t="shared" si="19"/>
        <v>3.8987590535208331E-3</v>
      </c>
      <c r="T136" s="94">
        <f t="shared" si="19"/>
        <v>3.781979977753059E-2</v>
      </c>
      <c r="U136" s="94">
        <f t="shared" si="19"/>
        <v>1.363184385366276E-2</v>
      </c>
      <c r="V136" s="94">
        <f t="shared" si="19"/>
        <v>1.4220345453665554E-2</v>
      </c>
      <c r="W136" s="94">
        <f t="shared" si="19"/>
        <v>3.8646402926696355E-2</v>
      </c>
      <c r="X136" s="94">
        <f t="shared" si="19"/>
        <v>0.27536231884057955</v>
      </c>
      <c r="Y136" s="94">
        <f t="shared" si="19"/>
        <v>2.012996826356345E-2</v>
      </c>
      <c r="Z136" s="94">
        <f t="shared" si="19"/>
        <v>8.1250000000000017E-2</v>
      </c>
      <c r="AA136" s="94">
        <f t="shared" si="19"/>
        <v>6.3492063492063544E-3</v>
      </c>
      <c r="AB136" s="94">
        <f t="shared" si="19"/>
        <v>9.1471561594277245E-2</v>
      </c>
      <c r="AC136" s="94">
        <f t="shared" si="19"/>
        <v>1.9782393669633678E-3</v>
      </c>
      <c r="AD136" s="94">
        <f t="shared" si="19"/>
        <v>1.6034669555796355E-2</v>
      </c>
      <c r="AE136" s="94">
        <f t="shared" si="19"/>
        <v>6.8728522336769125E-3</v>
      </c>
      <c r="AF136" s="95">
        <f t="shared" si="19"/>
        <v>0.23853211009174305</v>
      </c>
    </row>
    <row r="137" spans="1:32" x14ac:dyDescent="0.4">
      <c r="A137" s="82" t="s">
        <v>199</v>
      </c>
      <c r="B137" s="83" t="s">
        <v>166</v>
      </c>
      <c r="C137" s="84">
        <v>45531.724710648145</v>
      </c>
      <c r="D137" s="85">
        <v>0.1008</v>
      </c>
      <c r="E137" s="85">
        <v>1179.8033</v>
      </c>
      <c r="F137" s="85">
        <v>2.5954999999999999</v>
      </c>
      <c r="G137" s="85">
        <v>0.50009999999999999</v>
      </c>
      <c r="H137" s="85">
        <v>2.4344000000000001</v>
      </c>
      <c r="I137" s="85">
        <v>0.48799999999999999</v>
      </c>
      <c r="J137" s="85">
        <v>12.565099999999999</v>
      </c>
      <c r="K137" s="85">
        <v>0.95550000000000002</v>
      </c>
      <c r="L137" s="85">
        <v>4.3384</v>
      </c>
      <c r="M137" s="85">
        <v>3.0709</v>
      </c>
      <c r="N137" s="85">
        <v>2.9937999999999998</v>
      </c>
      <c r="O137" s="101">
        <v>1664.2249999999999</v>
      </c>
      <c r="P137" s="85">
        <v>5.1422999999999996</v>
      </c>
      <c r="Q137" s="85">
        <v>3.9167999999999998</v>
      </c>
      <c r="R137" s="85">
        <v>10.115399999999999</v>
      </c>
      <c r="S137" s="85">
        <v>4.1494999999999997</v>
      </c>
      <c r="T137" s="85">
        <v>1.1046</v>
      </c>
      <c r="U137" s="85">
        <v>921.58090000000004</v>
      </c>
      <c r="V137" s="85">
        <v>32.220799999999997</v>
      </c>
      <c r="W137" s="85">
        <v>24.050999999999998</v>
      </c>
      <c r="X137" s="85">
        <v>2.4645999999999999</v>
      </c>
      <c r="Y137" s="85">
        <v>11.3629</v>
      </c>
      <c r="Z137" s="85">
        <v>2.5255000000000001</v>
      </c>
      <c r="AA137" s="85">
        <v>2.2963</v>
      </c>
      <c r="AB137" s="85">
        <v>5.1906999999999996</v>
      </c>
      <c r="AC137" s="85">
        <v>1.1458999999999999</v>
      </c>
      <c r="AD137" s="85">
        <v>1.5327</v>
      </c>
      <c r="AE137" s="85">
        <v>2.7189999999999999</v>
      </c>
      <c r="AF137" s="86">
        <v>1.1048</v>
      </c>
    </row>
    <row r="138" spans="1:32" x14ac:dyDescent="0.4">
      <c r="A138" s="82" t="s">
        <v>203</v>
      </c>
      <c r="B138" s="83" t="s">
        <v>166</v>
      </c>
      <c r="C138" s="84">
        <v>45531.726435185185</v>
      </c>
      <c r="D138" s="85">
        <v>0.10100000000000001</v>
      </c>
      <c r="E138" s="85">
        <v>1179.4112</v>
      </c>
      <c r="F138" s="85">
        <v>2.6006</v>
      </c>
      <c r="G138" s="85">
        <v>0.50690000000000002</v>
      </c>
      <c r="H138" s="85">
        <v>2.4346000000000001</v>
      </c>
      <c r="I138" s="85">
        <v>0.48649999999999999</v>
      </c>
      <c r="J138" s="85">
        <v>12.6121</v>
      </c>
      <c r="K138" s="85">
        <v>0.95789999999999997</v>
      </c>
      <c r="L138" s="85">
        <v>4.3689</v>
      </c>
      <c r="M138" s="85">
        <v>3.0794000000000001</v>
      </c>
      <c r="N138" s="85">
        <v>2.9992999999999999</v>
      </c>
      <c r="O138" s="101">
        <v>1660.0222000000001</v>
      </c>
      <c r="P138" s="85">
        <v>5.1207000000000003</v>
      </c>
      <c r="Q138" s="85">
        <v>3.8969</v>
      </c>
      <c r="R138" s="85">
        <v>10.1462</v>
      </c>
      <c r="S138" s="85">
        <v>4.1551999999999998</v>
      </c>
      <c r="T138" s="85">
        <v>1.1113999999999999</v>
      </c>
      <c r="U138" s="85">
        <v>922.68970000000002</v>
      </c>
      <c r="V138" s="85">
        <v>32.488900000000001</v>
      </c>
      <c r="W138" s="85">
        <v>24.13</v>
      </c>
      <c r="X138" s="85">
        <v>2.4735999999999998</v>
      </c>
      <c r="Y138" s="85">
        <v>11.364100000000001</v>
      </c>
      <c r="Z138" s="85">
        <v>2.5286</v>
      </c>
      <c r="AA138" s="85">
        <v>2.3129</v>
      </c>
      <c r="AB138" s="85">
        <v>5.2030000000000003</v>
      </c>
      <c r="AC138" s="85">
        <v>1.1444000000000001</v>
      </c>
      <c r="AD138" s="85">
        <v>1.5364</v>
      </c>
      <c r="AE138" s="85">
        <v>2.7233000000000001</v>
      </c>
      <c r="AF138" s="86">
        <v>1.1089</v>
      </c>
    </row>
    <row r="139" spans="1:32" x14ac:dyDescent="0.4">
      <c r="A139" s="87" t="s">
        <v>268</v>
      </c>
      <c r="B139" s="93"/>
      <c r="C139" s="93"/>
      <c r="D139" s="94">
        <f t="shared" ref="D139:P139" si="20">(ABS((D137-D138)/((D137+D138)/2)))</f>
        <v>1.9821605550050122E-3</v>
      </c>
      <c r="E139" s="94">
        <f t="shared" si="20"/>
        <v>3.3239877086210486E-4</v>
      </c>
      <c r="F139" s="94">
        <f t="shared" si="20"/>
        <v>1.9630107195781855E-3</v>
      </c>
      <c r="G139" s="94">
        <f t="shared" si="20"/>
        <v>1.3505461767626669E-2</v>
      </c>
      <c r="H139" s="94">
        <f t="shared" si="20"/>
        <v>8.2152392688428008E-5</v>
      </c>
      <c r="I139" s="94">
        <f t="shared" si="20"/>
        <v>3.0785017957927173E-3</v>
      </c>
      <c r="J139" s="94">
        <f t="shared" si="20"/>
        <v>3.7335366919276644E-3</v>
      </c>
      <c r="K139" s="94">
        <f t="shared" si="20"/>
        <v>2.5086233929130946E-3</v>
      </c>
      <c r="L139" s="94">
        <f t="shared" si="20"/>
        <v>7.0056159773982688E-3</v>
      </c>
      <c r="M139" s="94">
        <f t="shared" si="20"/>
        <v>2.7640928084809438E-3</v>
      </c>
      <c r="N139" s="94">
        <f t="shared" si="20"/>
        <v>1.8354440940415012E-3</v>
      </c>
      <c r="O139" s="94">
        <f t="shared" si="20"/>
        <v>2.528572484019719E-3</v>
      </c>
      <c r="P139" s="94">
        <f t="shared" si="20"/>
        <v>4.2092955276233843E-3</v>
      </c>
      <c r="Q139" s="94">
        <f>(ABS((61-62)/((61+62)/2)))</f>
        <v>1.6260162601626018E-2</v>
      </c>
      <c r="R139" s="94">
        <f t="shared" ref="R139:AF139" si="21">(ABS((R137-R138)/((R137+R138)/2)))</f>
        <v>3.0402337426462911E-3</v>
      </c>
      <c r="S139" s="94">
        <f t="shared" si="21"/>
        <v>1.3727166544246121E-3</v>
      </c>
      <c r="T139" s="94">
        <f t="shared" si="21"/>
        <v>6.1371841155233907E-3</v>
      </c>
      <c r="U139" s="94">
        <f t="shared" si="21"/>
        <v>1.2024265853394548E-3</v>
      </c>
      <c r="V139" s="94">
        <f t="shared" si="21"/>
        <v>8.2862383846627023E-3</v>
      </c>
      <c r="W139" s="94">
        <f t="shared" si="21"/>
        <v>3.2793009692617683E-3</v>
      </c>
      <c r="X139" s="94">
        <f t="shared" si="21"/>
        <v>3.6450528532663306E-3</v>
      </c>
      <c r="Y139" s="94">
        <f t="shared" si="21"/>
        <v>1.0560126721527311E-4</v>
      </c>
      <c r="Z139" s="94">
        <f t="shared" si="21"/>
        <v>1.226726815852429E-3</v>
      </c>
      <c r="AA139" s="94">
        <f t="shared" si="21"/>
        <v>7.2029853336804438E-3</v>
      </c>
      <c r="AB139" s="94">
        <f t="shared" si="21"/>
        <v>2.3668183611227273E-3</v>
      </c>
      <c r="AC139" s="94">
        <f t="shared" si="21"/>
        <v>1.3098720691611008E-3</v>
      </c>
      <c r="AD139" s="94">
        <f t="shared" si="21"/>
        <v>2.4111302987846841E-3</v>
      </c>
      <c r="AE139" s="94">
        <f t="shared" si="21"/>
        <v>1.5802142476527177E-3</v>
      </c>
      <c r="AF139" s="95">
        <f t="shared" si="21"/>
        <v>3.7042056285856188E-3</v>
      </c>
    </row>
    <row r="140" spans="1:32" x14ac:dyDescent="0.4">
      <c r="A140" s="82" t="s">
        <v>183</v>
      </c>
      <c r="B140" s="83" t="s">
        <v>166</v>
      </c>
      <c r="C140" s="84">
        <v>45531.717766203707</v>
      </c>
      <c r="D140" s="85">
        <v>6.9999999999999999E-4</v>
      </c>
      <c r="E140" s="85">
        <v>1146.7787000000001</v>
      </c>
      <c r="F140" s="85">
        <v>4.99E-2</v>
      </c>
      <c r="G140" s="85">
        <v>3.5999999999999999E-3</v>
      </c>
      <c r="H140" s="85">
        <v>3.1199999999999999E-2</v>
      </c>
      <c r="I140" s="85">
        <v>-2.9999999999999997E-4</v>
      </c>
      <c r="J140" s="85">
        <v>7.8541999999999996</v>
      </c>
      <c r="K140" s="85">
        <v>-5.4999999999999997E-3</v>
      </c>
      <c r="L140" s="85">
        <v>-1.47E-2</v>
      </c>
      <c r="M140" s="85">
        <v>0.57499999999999996</v>
      </c>
      <c r="N140" s="85">
        <v>0.23300000000000001</v>
      </c>
      <c r="O140" s="101">
        <v>1621.8717999999999</v>
      </c>
      <c r="P140" s="85">
        <v>0.22259999999999999</v>
      </c>
      <c r="Q140" s="85">
        <v>3.7789000000000001</v>
      </c>
      <c r="R140" s="85">
        <v>5.1951000000000001</v>
      </c>
      <c r="S140" s="85">
        <v>3.1823999999999999</v>
      </c>
      <c r="T140" s="85">
        <v>5.3100000000000001E-2</v>
      </c>
      <c r="U140" s="85">
        <v>958.69579999999996</v>
      </c>
      <c r="V140" s="85">
        <v>29.462599999999998</v>
      </c>
      <c r="W140" s="85">
        <v>21.887699999999999</v>
      </c>
      <c r="X140" s="85">
        <v>5.2200000000000003E-2</v>
      </c>
      <c r="Y140" s="85">
        <v>8.6007999999999996</v>
      </c>
      <c r="Z140" s="85">
        <v>0.1031</v>
      </c>
      <c r="AA140" s="85">
        <v>-7.1099999999999997E-2</v>
      </c>
      <c r="AB140" s="85">
        <v>2.8391999999999999</v>
      </c>
      <c r="AC140" s="85">
        <v>0.152</v>
      </c>
      <c r="AD140" s="85">
        <v>0.46989999999999998</v>
      </c>
      <c r="AE140" s="85">
        <v>0.157</v>
      </c>
      <c r="AF140" s="86">
        <v>0.14630000000000001</v>
      </c>
    </row>
    <row r="141" spans="1:32" x14ac:dyDescent="0.4">
      <c r="A141" s="82" t="s">
        <v>199</v>
      </c>
      <c r="B141" s="83" t="s">
        <v>166</v>
      </c>
      <c r="C141" s="84">
        <v>45531.724710648145</v>
      </c>
      <c r="D141" s="85">
        <v>0.1008</v>
      </c>
      <c r="E141" s="85">
        <v>1179.8033</v>
      </c>
      <c r="F141" s="85">
        <v>2.5954999999999999</v>
      </c>
      <c r="G141" s="85">
        <v>0.50009999999999999</v>
      </c>
      <c r="H141" s="85">
        <v>2.4344000000000001</v>
      </c>
      <c r="I141" s="85">
        <v>0.48799999999999999</v>
      </c>
      <c r="J141" s="85">
        <v>12.565099999999999</v>
      </c>
      <c r="K141" s="85">
        <v>0.95550000000000002</v>
      </c>
      <c r="L141" s="85">
        <v>4.3384</v>
      </c>
      <c r="M141" s="85">
        <v>3.0709</v>
      </c>
      <c r="N141" s="85">
        <v>2.9937999999999998</v>
      </c>
      <c r="O141" s="101">
        <v>1664.2249999999999</v>
      </c>
      <c r="P141" s="85">
        <v>5.1422999999999996</v>
      </c>
      <c r="Q141" s="85">
        <v>3.9167999999999998</v>
      </c>
      <c r="R141" s="85">
        <v>10.115399999999999</v>
      </c>
      <c r="S141" s="85">
        <v>4.1494999999999997</v>
      </c>
      <c r="T141" s="85">
        <v>1.1046</v>
      </c>
      <c r="U141" s="85">
        <v>921.58090000000004</v>
      </c>
      <c r="V141" s="85">
        <v>32.220799999999997</v>
      </c>
      <c r="W141" s="85">
        <v>24.050999999999998</v>
      </c>
      <c r="X141" s="85">
        <v>2.4645999999999999</v>
      </c>
      <c r="Y141" s="85">
        <v>11.3629</v>
      </c>
      <c r="Z141" s="85">
        <v>2.5255000000000001</v>
      </c>
      <c r="AA141" s="85">
        <v>2.2963</v>
      </c>
      <c r="AB141" s="85">
        <v>5.1906999999999996</v>
      </c>
      <c r="AC141" s="85">
        <v>1.1458999999999999</v>
      </c>
      <c r="AD141" s="85">
        <v>1.5327</v>
      </c>
      <c r="AE141" s="85">
        <v>2.7189999999999999</v>
      </c>
      <c r="AF141" s="86">
        <v>1.1048</v>
      </c>
    </row>
    <row r="142" spans="1:32" s="100" customFormat="1" x14ac:dyDescent="0.4">
      <c r="A142" s="96" t="s">
        <v>269</v>
      </c>
      <c r="B142" s="97"/>
      <c r="C142" s="97"/>
      <c r="D142" s="97">
        <f>(D141-D140)/(2/20)</f>
        <v>1.0009999999999999</v>
      </c>
      <c r="E142" s="97">
        <f>(E141-E140)/(100/20)</f>
        <v>6.6049199999999928</v>
      </c>
      <c r="F142" s="97">
        <f>(F141-F140)/(50/20)</f>
        <v>1.01824</v>
      </c>
      <c r="G142" s="97">
        <f>(G141-G140)/(10/20)</f>
        <v>0.99299999999999999</v>
      </c>
      <c r="H142" s="97">
        <f>(H141-H140)/(50/20)</f>
        <v>0.96128000000000002</v>
      </c>
      <c r="I142" s="97">
        <f>(I141-I140)/(10/20)</f>
        <v>0.97660000000000002</v>
      </c>
      <c r="J142" s="97">
        <f>(J141-J140)/(100/20)</f>
        <v>0.94217999999999991</v>
      </c>
      <c r="K142" s="97">
        <f>(K141-K140)/(20/20)</f>
        <v>0.96099999999999997</v>
      </c>
      <c r="L142" s="97">
        <f>(L141-L140)/(100/20)</f>
        <v>0.87062000000000006</v>
      </c>
      <c r="M142" s="97">
        <f>(M141-M140)/(50/20)</f>
        <v>0.99835999999999991</v>
      </c>
      <c r="N142" s="97">
        <f>(N141-N140)/(50/20)</f>
        <v>1.10432</v>
      </c>
      <c r="O142" s="97">
        <f>(O141-O140)/(100/20)</f>
        <v>8.4706400000000031</v>
      </c>
      <c r="P142" s="97">
        <f>(P141-P140)/(100/20)</f>
        <v>0.98393999999999993</v>
      </c>
      <c r="Q142" s="97"/>
      <c r="R142" s="97">
        <f>(R141-R140)/(100/20)</f>
        <v>0.98405999999999982</v>
      </c>
      <c r="S142" s="97">
        <f>(S141-S140)/(20/20)</f>
        <v>0.96709999999999985</v>
      </c>
      <c r="T142" s="97">
        <f>(T141-T140)/(20/20)</f>
        <v>1.0515000000000001</v>
      </c>
      <c r="U142" s="97">
        <f>(U141-U140)/(100/20)</f>
        <v>-7.4229799999999839</v>
      </c>
      <c r="V142" s="97">
        <f>(V141-V140)/(50/20)</f>
        <v>1.1032799999999994</v>
      </c>
      <c r="W142" s="98">
        <f>W141/(20/20)</f>
        <v>24.050999999999998</v>
      </c>
      <c r="X142" s="97">
        <f>(X141-X140)/(50/20)</f>
        <v>0.96495999999999993</v>
      </c>
      <c r="Y142" s="97">
        <f>(Y141-Y140)/(50/20)</f>
        <v>1.10484</v>
      </c>
      <c r="Z142" s="97">
        <f>(Z141-Z140)/(50/20)</f>
        <v>0.96896000000000004</v>
      </c>
      <c r="AA142" s="97">
        <f>(AA141-AA140)/(50/20)</f>
        <v>0.94696000000000002</v>
      </c>
      <c r="AB142" s="97">
        <f>AB141/(20/20)</f>
        <v>5.1906999999999996</v>
      </c>
      <c r="AC142" s="97">
        <f>(AC141-AC140)/(20/20)</f>
        <v>0.99389999999999989</v>
      </c>
      <c r="AD142" s="97">
        <f>(AD141-AD140)/(20/20)</f>
        <v>1.0628</v>
      </c>
      <c r="AE142" s="97">
        <f>(AE141-AE140)/(50/20)</f>
        <v>1.0247999999999999</v>
      </c>
      <c r="AF142" s="99">
        <f>(AF141-AF140)/(20/20)</f>
        <v>0.95850000000000002</v>
      </c>
    </row>
    <row r="143" spans="1:32" x14ac:dyDescent="0.4">
      <c r="A143" s="82" t="s">
        <v>183</v>
      </c>
      <c r="B143" s="83" t="s">
        <v>166</v>
      </c>
      <c r="C143" s="84">
        <v>45531.717766203707</v>
      </c>
      <c r="D143" s="85">
        <v>6.9999999999999999E-4</v>
      </c>
      <c r="E143" s="85">
        <v>1146.7787000000001</v>
      </c>
      <c r="F143" s="85">
        <v>4.99E-2</v>
      </c>
      <c r="G143" s="85">
        <v>3.5999999999999999E-3</v>
      </c>
      <c r="H143" s="85">
        <v>3.1199999999999999E-2</v>
      </c>
      <c r="I143" s="85">
        <v>-2.9999999999999997E-4</v>
      </c>
      <c r="J143" s="85">
        <v>7.8541999999999996</v>
      </c>
      <c r="K143" s="85">
        <v>-5.4999999999999997E-3</v>
      </c>
      <c r="L143" s="85">
        <v>-1.47E-2</v>
      </c>
      <c r="M143" s="85">
        <v>0.57499999999999996</v>
      </c>
      <c r="N143" s="85">
        <v>0.23300000000000001</v>
      </c>
      <c r="O143" s="101">
        <v>1621.8717999999999</v>
      </c>
      <c r="P143" s="85">
        <v>0.22259999999999999</v>
      </c>
      <c r="Q143" s="85">
        <v>3.7789000000000001</v>
      </c>
      <c r="R143" s="85">
        <v>5.1951000000000001</v>
      </c>
      <c r="S143" s="85">
        <v>3.1823999999999999</v>
      </c>
      <c r="T143" s="85">
        <v>5.3100000000000001E-2</v>
      </c>
      <c r="U143" s="85">
        <v>958.69579999999996</v>
      </c>
      <c r="V143" s="85">
        <v>29.462599999999998</v>
      </c>
      <c r="W143" s="85">
        <v>21.887699999999999</v>
      </c>
      <c r="X143" s="85">
        <v>5.2200000000000003E-2</v>
      </c>
      <c r="Y143" s="85">
        <v>8.6007999999999996</v>
      </c>
      <c r="Z143" s="85">
        <v>0.1031</v>
      </c>
      <c r="AA143" s="85">
        <v>-7.1099999999999997E-2</v>
      </c>
      <c r="AB143" s="85">
        <v>2.8391999999999999</v>
      </c>
      <c r="AC143" s="85">
        <v>0.152</v>
      </c>
      <c r="AD143" s="85">
        <v>0.46989999999999998</v>
      </c>
      <c r="AE143" s="85">
        <v>0.157</v>
      </c>
      <c r="AF143" s="86">
        <v>0.14630000000000001</v>
      </c>
    </row>
    <row r="144" spans="1:32" x14ac:dyDescent="0.4">
      <c r="A144" s="82" t="s">
        <v>203</v>
      </c>
      <c r="B144" s="83" t="s">
        <v>166</v>
      </c>
      <c r="C144" s="84">
        <v>45531.726435185185</v>
      </c>
      <c r="D144" s="85">
        <v>0.10100000000000001</v>
      </c>
      <c r="E144" s="85">
        <v>1179.4112</v>
      </c>
      <c r="F144" s="85">
        <v>2.6006</v>
      </c>
      <c r="G144" s="85">
        <v>0.50690000000000002</v>
      </c>
      <c r="H144" s="85">
        <v>2.4346000000000001</v>
      </c>
      <c r="I144" s="85">
        <v>0.48649999999999999</v>
      </c>
      <c r="J144" s="85">
        <v>12.6121</v>
      </c>
      <c r="K144" s="85">
        <v>0.95789999999999997</v>
      </c>
      <c r="L144" s="85">
        <v>4.3689</v>
      </c>
      <c r="M144" s="85">
        <v>3.0794000000000001</v>
      </c>
      <c r="N144" s="85">
        <v>2.9992999999999999</v>
      </c>
      <c r="O144" s="101">
        <v>1660.0222000000001</v>
      </c>
      <c r="P144" s="85">
        <v>5.1207000000000003</v>
      </c>
      <c r="Q144" s="85">
        <v>3.8969</v>
      </c>
      <c r="R144" s="85">
        <v>10.1462</v>
      </c>
      <c r="S144" s="85">
        <v>4.1551999999999998</v>
      </c>
      <c r="T144" s="85">
        <v>1.1113999999999999</v>
      </c>
      <c r="U144" s="85">
        <v>922.68970000000002</v>
      </c>
      <c r="V144" s="85">
        <v>32.488900000000001</v>
      </c>
      <c r="W144" s="85">
        <v>24.13</v>
      </c>
      <c r="X144" s="85">
        <v>2.4735999999999998</v>
      </c>
      <c r="Y144" s="85">
        <v>11.364100000000001</v>
      </c>
      <c r="Z144" s="85">
        <v>2.5286</v>
      </c>
      <c r="AA144" s="85">
        <v>2.3129</v>
      </c>
      <c r="AB144" s="85">
        <v>5.2030000000000003</v>
      </c>
      <c r="AC144" s="85">
        <v>1.1444000000000001</v>
      </c>
      <c r="AD144" s="85">
        <v>1.5364</v>
      </c>
      <c r="AE144" s="85">
        <v>2.7233000000000001</v>
      </c>
      <c r="AF144" s="86">
        <v>1.1089</v>
      </c>
    </row>
    <row r="145" spans="1:32" s="100" customFormat="1" x14ac:dyDescent="0.4">
      <c r="A145" s="96" t="s">
        <v>269</v>
      </c>
      <c r="B145" s="97"/>
      <c r="C145" s="97"/>
      <c r="D145" s="97">
        <f>(D144-D143)/(2/20)</f>
        <v>1.0029999999999999</v>
      </c>
      <c r="E145" s="97">
        <f>(E144-E143)/(100/20)</f>
        <v>6.5264999999999871</v>
      </c>
      <c r="F145" s="97">
        <f>(F144-F143)/(50/20)</f>
        <v>1.0202800000000001</v>
      </c>
      <c r="G145" s="97">
        <f>(G144-G143)/(10/20)</f>
        <v>1.0065999999999999</v>
      </c>
      <c r="H145" s="97">
        <f>(H144-H143)/(50/20)</f>
        <v>0.96135999999999999</v>
      </c>
      <c r="I145" s="97">
        <f>(I144-I143)/(10/20)</f>
        <v>0.97360000000000002</v>
      </c>
      <c r="J145" s="97">
        <f>(J144-J143)/(100/20)</f>
        <v>0.95158000000000009</v>
      </c>
      <c r="K145" s="97">
        <f>(K144-K143)/(20/20)</f>
        <v>0.96339999999999992</v>
      </c>
      <c r="L145" s="97">
        <f>(L144-L143)/(100/20)</f>
        <v>0.87672000000000005</v>
      </c>
      <c r="M145" s="97">
        <f>(M144-M143)/(50/20)</f>
        <v>1.0017600000000002</v>
      </c>
      <c r="N145" s="97">
        <f>(N144-N143)/(50/20)</f>
        <v>1.1065199999999999</v>
      </c>
      <c r="O145" s="97">
        <f>(O144-O143)/(100/20)</f>
        <v>7.6300800000000439</v>
      </c>
      <c r="P145" s="97">
        <f>(P144-P143)/(100/20)</f>
        <v>0.97962000000000005</v>
      </c>
      <c r="Q145" s="97"/>
      <c r="R145" s="97">
        <f>(R144-R143)/(100/20)</f>
        <v>0.9902200000000001</v>
      </c>
      <c r="S145" s="97">
        <f>(S144-S143)/(20/20)</f>
        <v>0.97279999999999989</v>
      </c>
      <c r="T145" s="97">
        <f>(T144-T143)/(20/20)</f>
        <v>1.0583</v>
      </c>
      <c r="U145" s="97">
        <f>(U144-U143)/(100/20)</f>
        <v>-7.2012199999999895</v>
      </c>
      <c r="V145" s="97">
        <f>(V144-V143)/(50/20)</f>
        <v>1.2105200000000012</v>
      </c>
      <c r="W145" s="98">
        <f>W144/(20/20)</f>
        <v>24.13</v>
      </c>
      <c r="X145" s="97">
        <f>(X144-X143)/(50/20)</f>
        <v>0.96855999999999987</v>
      </c>
      <c r="Y145" s="97">
        <f>(Y144-Y143)/(50/20)</f>
        <v>1.1053200000000003</v>
      </c>
      <c r="Z145" s="97">
        <f>(Z144-Z143)/(50/20)</f>
        <v>0.97019999999999995</v>
      </c>
      <c r="AA145" s="97">
        <f>(AA144-AA143)/(50/20)</f>
        <v>0.9536</v>
      </c>
      <c r="AB145" s="97">
        <f>AB144/(20/20)</f>
        <v>5.2030000000000003</v>
      </c>
      <c r="AC145" s="97">
        <f>(AC144-AC143)/(20/20)</f>
        <v>0.99240000000000006</v>
      </c>
      <c r="AD145" s="97">
        <f>(AD144-AD143)/(20/20)</f>
        <v>1.0665</v>
      </c>
      <c r="AE145" s="97">
        <f>(AE144-AE143)/(50/20)</f>
        <v>1.0265200000000001</v>
      </c>
      <c r="AF145" s="99">
        <f>(AF144-AF143)/(20/20)</f>
        <v>0.96260000000000001</v>
      </c>
    </row>
    <row r="146" spans="1:32" x14ac:dyDescent="0.4">
      <c r="A146" s="82" t="s">
        <v>117</v>
      </c>
      <c r="B146" s="83" t="s">
        <v>118</v>
      </c>
      <c r="C146" s="84">
        <v>45531.728182870371</v>
      </c>
      <c r="D146" s="85">
        <v>-2.0000000000000001E-4</v>
      </c>
      <c r="E146" s="85">
        <v>2.2100000000000002E-2</v>
      </c>
      <c r="F146" s="85">
        <v>2.5000000000000001E-3</v>
      </c>
      <c r="G146" s="85">
        <v>-5.0000000000000001E-4</v>
      </c>
      <c r="H146" s="85">
        <v>0</v>
      </c>
      <c r="I146" s="85">
        <v>0</v>
      </c>
      <c r="J146" s="85">
        <v>-1.5100000000000001E-2</v>
      </c>
      <c r="K146" s="85">
        <v>0</v>
      </c>
      <c r="L146" s="85">
        <v>-2.0000000000000001E-4</v>
      </c>
      <c r="M146" s="85">
        <v>-2.0000000000000001E-4</v>
      </c>
      <c r="N146" s="85">
        <v>1E-3</v>
      </c>
      <c r="O146" s="85">
        <v>2.9399999999999999E-2</v>
      </c>
      <c r="P146" s="85">
        <v>2.0899999999999998E-2</v>
      </c>
      <c r="Q146" s="85">
        <v>-2.3999999999999998E-3</v>
      </c>
      <c r="R146" s="85">
        <v>-4.5999999999999999E-3</v>
      </c>
      <c r="S146" s="85">
        <v>2.0000000000000001E-4</v>
      </c>
      <c r="T146" s="85">
        <v>5.3E-3</v>
      </c>
      <c r="U146" s="85">
        <v>9.7000000000000003E-3</v>
      </c>
      <c r="V146" s="85">
        <v>-3.3E-3</v>
      </c>
      <c r="W146" s="85">
        <v>4.8999999999999998E-3</v>
      </c>
      <c r="X146" s="85">
        <v>-9.1000000000000004E-3</v>
      </c>
      <c r="Y146" s="85">
        <v>7.0000000000000001E-3</v>
      </c>
      <c r="Z146" s="85">
        <v>9.2499999999999999E-2</v>
      </c>
      <c r="AA146" s="85">
        <v>2.1999999999999999E-2</v>
      </c>
      <c r="AB146" s="85">
        <v>2.6499999999999999E-2</v>
      </c>
      <c r="AC146" s="85">
        <v>0</v>
      </c>
      <c r="AD146" s="85">
        <v>1E-4</v>
      </c>
      <c r="AE146" s="85">
        <v>-2.9999999999999997E-4</v>
      </c>
      <c r="AF146" s="86">
        <v>5.0000000000000001E-4</v>
      </c>
    </row>
    <row r="147" spans="1:32" x14ac:dyDescent="0.4">
      <c r="A147" s="82" t="s">
        <v>117</v>
      </c>
      <c r="B147" s="83" t="s">
        <v>118</v>
      </c>
      <c r="C147" s="84">
        <v>45531.72991898148</v>
      </c>
      <c r="D147" s="85">
        <v>-1E-4</v>
      </c>
      <c r="E147" s="85">
        <v>9.9000000000000008E-3</v>
      </c>
      <c r="F147" s="85">
        <v>-2.2000000000000001E-3</v>
      </c>
      <c r="G147" s="85">
        <v>-2.3999999999999998E-3</v>
      </c>
      <c r="H147" s="85">
        <v>0</v>
      </c>
      <c r="I147" s="85">
        <v>0</v>
      </c>
      <c r="J147" s="85">
        <v>-1.67E-2</v>
      </c>
      <c r="K147" s="85">
        <v>-1E-4</v>
      </c>
      <c r="L147" s="85">
        <v>-6.9999999999999999E-4</v>
      </c>
      <c r="M147" s="85">
        <v>-2.0000000000000001E-4</v>
      </c>
      <c r="N147" s="85">
        <v>1.6000000000000001E-3</v>
      </c>
      <c r="O147" s="85">
        <v>1.5599999999999999E-2</v>
      </c>
      <c r="P147" s="85">
        <v>9.2999999999999992E-3</v>
      </c>
      <c r="Q147" s="85">
        <v>-9.5999999999999992E-3</v>
      </c>
      <c r="R147" s="85">
        <v>-5.1999999999999998E-3</v>
      </c>
      <c r="S147" s="85">
        <v>0</v>
      </c>
      <c r="T147" s="85">
        <v>3.0000000000000001E-3</v>
      </c>
      <c r="U147" s="85">
        <v>-6.1999999999999998E-3</v>
      </c>
      <c r="V147" s="85">
        <v>-4.4000000000000003E-3</v>
      </c>
      <c r="W147" s="85">
        <v>5.1000000000000004E-3</v>
      </c>
      <c r="X147" s="85">
        <v>-6.7000000000000002E-3</v>
      </c>
      <c r="Y147" s="85">
        <v>5.8999999999999999E-3</v>
      </c>
      <c r="Z147" s="85">
        <v>8.5000000000000006E-2</v>
      </c>
      <c r="AA147" s="85">
        <v>1.6E-2</v>
      </c>
      <c r="AB147" s="85">
        <v>1.44E-2</v>
      </c>
      <c r="AC147" s="85">
        <v>0</v>
      </c>
      <c r="AD147" s="85">
        <v>0</v>
      </c>
      <c r="AE147" s="85">
        <v>-5.9999999999999995E-4</v>
      </c>
      <c r="AF147" s="86">
        <v>5.9999999999999995E-4</v>
      </c>
    </row>
    <row r="148" spans="1:32" x14ac:dyDescent="0.4">
      <c r="A148" s="82" t="s">
        <v>119</v>
      </c>
      <c r="B148" s="83" t="s">
        <v>118</v>
      </c>
      <c r="C148" s="84">
        <v>45531.731666666667</v>
      </c>
      <c r="D148" s="85">
        <v>-4.0000000000000002E-4</v>
      </c>
      <c r="E148" s="85">
        <v>1.1299999999999999E-2</v>
      </c>
      <c r="F148" s="85">
        <v>1.1999999999999999E-3</v>
      </c>
      <c r="G148" s="85">
        <v>-2.3999999999999998E-3</v>
      </c>
      <c r="H148" s="85">
        <v>1E-4</v>
      </c>
      <c r="I148" s="85">
        <v>-1E-4</v>
      </c>
      <c r="J148" s="85">
        <v>-2.4899999999999999E-2</v>
      </c>
      <c r="K148" s="85">
        <v>0</v>
      </c>
      <c r="L148" s="85">
        <v>-5.9999999999999995E-4</v>
      </c>
      <c r="M148" s="85">
        <v>-5.0000000000000001E-4</v>
      </c>
      <c r="N148" s="85">
        <v>1.4E-3</v>
      </c>
      <c r="O148" s="85">
        <v>9.2999999999999992E-3</v>
      </c>
      <c r="P148" s="85">
        <v>2.1600000000000001E-2</v>
      </c>
      <c r="Q148" s="85">
        <v>-8.6999999999999994E-3</v>
      </c>
      <c r="R148" s="85">
        <v>-2.5000000000000001E-3</v>
      </c>
      <c r="S148" s="85">
        <v>1E-4</v>
      </c>
      <c r="T148" s="85">
        <v>1.8E-3</v>
      </c>
      <c r="U148" s="85">
        <v>-1.44E-2</v>
      </c>
      <c r="V148" s="85">
        <v>-4.7000000000000002E-3</v>
      </c>
      <c r="W148" s="85">
        <v>3.8E-3</v>
      </c>
      <c r="X148" s="85">
        <v>-8.5000000000000006E-3</v>
      </c>
      <c r="Y148" s="85">
        <v>5.1000000000000004E-3</v>
      </c>
      <c r="Z148" s="85">
        <v>9.69E-2</v>
      </c>
      <c r="AA148" s="85">
        <v>1.5900000000000001E-2</v>
      </c>
      <c r="AB148" s="85">
        <v>1.2E-2</v>
      </c>
      <c r="AC148" s="85">
        <v>0</v>
      </c>
      <c r="AD148" s="85">
        <v>0</v>
      </c>
      <c r="AE148" s="85">
        <v>-1E-4</v>
      </c>
      <c r="AF148" s="86">
        <v>2.0000000000000001E-4</v>
      </c>
    </row>
    <row r="149" spans="1:32" x14ac:dyDescent="0.4">
      <c r="A149" s="46" t="s">
        <v>165</v>
      </c>
      <c r="B149" s="47" t="s">
        <v>118</v>
      </c>
      <c r="C149" s="48">
        <v>45531.733402777776</v>
      </c>
      <c r="D149" s="49">
        <v>4.8529999999999998</v>
      </c>
      <c r="E149" s="49">
        <v>4.8742000000000001</v>
      </c>
      <c r="F149" s="49">
        <v>4.9503000000000004</v>
      </c>
      <c r="G149" s="49">
        <v>4.9695999999999998</v>
      </c>
      <c r="H149" s="49">
        <v>4.8533999999999997</v>
      </c>
      <c r="I149" s="49">
        <v>4.9043000000000001</v>
      </c>
      <c r="J149" s="49">
        <v>4.8632999999999997</v>
      </c>
      <c r="K149" s="49">
        <v>4.8987999999999996</v>
      </c>
      <c r="L149" s="49">
        <v>4.9187000000000003</v>
      </c>
      <c r="M149" s="49">
        <v>4.9222999999999999</v>
      </c>
      <c r="N149" s="49">
        <v>4.7748999999999997</v>
      </c>
      <c r="O149" s="49">
        <v>4.9459</v>
      </c>
      <c r="P149" s="49">
        <v>4.8135000000000003</v>
      </c>
      <c r="Q149" s="49">
        <v>4.8406000000000002</v>
      </c>
      <c r="R149" s="49">
        <v>4.9375</v>
      </c>
      <c r="S149" s="49">
        <v>4.9710999999999999</v>
      </c>
      <c r="T149" s="49">
        <v>5.0842000000000001</v>
      </c>
      <c r="U149" s="49">
        <v>4.8093000000000004</v>
      </c>
      <c r="V149" s="49">
        <v>4.9006999999999996</v>
      </c>
      <c r="W149" s="49">
        <v>5.1843000000000004</v>
      </c>
      <c r="X149" s="49">
        <v>5.0462999999999996</v>
      </c>
      <c r="Y149" s="49">
        <v>4.9852999999999996</v>
      </c>
      <c r="Z149" s="49">
        <v>5.0728</v>
      </c>
      <c r="AA149" s="49">
        <v>4.9739000000000004</v>
      </c>
      <c r="AB149" s="49">
        <v>4.9664000000000001</v>
      </c>
      <c r="AC149" s="49">
        <v>4.9029999999999996</v>
      </c>
      <c r="AD149" s="49">
        <v>4.8604000000000003</v>
      </c>
      <c r="AE149" s="49">
        <v>4.8890000000000002</v>
      </c>
      <c r="AF149" s="50">
        <v>4.8559999999999999</v>
      </c>
    </row>
    <row r="150" spans="1:32" x14ac:dyDescent="0.4">
      <c r="A150" s="87" t="s">
        <v>267</v>
      </c>
      <c r="B150" s="52"/>
      <c r="C150" s="88"/>
      <c r="D150" s="90">
        <f t="shared" ref="D150:AF150" si="22">IFERROR(D149/D$21," ")</f>
        <v>0.97059999999999991</v>
      </c>
      <c r="E150" s="90">
        <f t="shared" si="22"/>
        <v>0.97484000000000004</v>
      </c>
      <c r="F150" s="90">
        <f t="shared" si="22"/>
        <v>0.99006000000000005</v>
      </c>
      <c r="G150" s="90">
        <f t="shared" si="22"/>
        <v>0.99391999999999991</v>
      </c>
      <c r="H150" s="90">
        <f t="shared" si="22"/>
        <v>0.97067999999999999</v>
      </c>
      <c r="I150" s="90">
        <f t="shared" si="22"/>
        <v>0.98086000000000007</v>
      </c>
      <c r="J150" s="90">
        <f t="shared" si="22"/>
        <v>0.97265999999999997</v>
      </c>
      <c r="K150" s="90">
        <f t="shared" si="22"/>
        <v>0.97975999999999996</v>
      </c>
      <c r="L150" s="90">
        <f t="shared" si="22"/>
        <v>0.98374000000000006</v>
      </c>
      <c r="M150" s="90">
        <f t="shared" si="22"/>
        <v>0.98446</v>
      </c>
      <c r="N150" s="90">
        <f t="shared" si="22"/>
        <v>0.95497999999999994</v>
      </c>
      <c r="O150" s="90">
        <f t="shared" si="22"/>
        <v>0.98917999999999995</v>
      </c>
      <c r="P150" s="90">
        <f t="shared" si="22"/>
        <v>0.96270000000000011</v>
      </c>
      <c r="Q150" s="90">
        <f t="shared" si="22"/>
        <v>0.96812000000000009</v>
      </c>
      <c r="R150" s="90">
        <f t="shared" si="22"/>
        <v>0.98750000000000004</v>
      </c>
      <c r="S150" s="90">
        <f t="shared" si="22"/>
        <v>0.99421999999999999</v>
      </c>
      <c r="T150" s="90">
        <f t="shared" si="22"/>
        <v>1.01684</v>
      </c>
      <c r="U150" s="90">
        <f t="shared" si="22"/>
        <v>0.96186000000000005</v>
      </c>
      <c r="V150" s="90">
        <f t="shared" si="22"/>
        <v>0.9801399999999999</v>
      </c>
      <c r="W150" s="90">
        <f t="shared" si="22"/>
        <v>1.0368600000000001</v>
      </c>
      <c r="X150" s="90">
        <f t="shared" si="22"/>
        <v>1.0092599999999998</v>
      </c>
      <c r="Y150" s="90">
        <f t="shared" si="22"/>
        <v>0.99705999999999995</v>
      </c>
      <c r="Z150" s="90">
        <f t="shared" si="22"/>
        <v>1.0145599999999999</v>
      </c>
      <c r="AA150" s="90">
        <f t="shared" si="22"/>
        <v>0.99478000000000011</v>
      </c>
      <c r="AB150" s="90">
        <f t="shared" si="22"/>
        <v>0.99328000000000005</v>
      </c>
      <c r="AC150" s="90">
        <f t="shared" si="22"/>
        <v>0.98059999999999992</v>
      </c>
      <c r="AD150" s="90">
        <f t="shared" si="22"/>
        <v>0.97208000000000006</v>
      </c>
      <c r="AE150" s="90">
        <f t="shared" si="22"/>
        <v>0.9778</v>
      </c>
      <c r="AF150" s="90">
        <f t="shared" si="22"/>
        <v>0.97119999999999995</v>
      </c>
    </row>
    <row r="151" spans="1:32" x14ac:dyDescent="0.4">
      <c r="A151" s="82" t="s">
        <v>132</v>
      </c>
      <c r="B151" s="83" t="s">
        <v>118</v>
      </c>
      <c r="C151" s="84">
        <v>45531.735138888886</v>
      </c>
      <c r="D151" s="85">
        <v>2.9999999999999997E-4</v>
      </c>
      <c r="E151" s="85">
        <v>7.0000000000000001E-3</v>
      </c>
      <c r="F151" s="85">
        <v>1.2699999999999999E-2</v>
      </c>
      <c r="G151" s="85">
        <v>-2.9999999999999997E-4</v>
      </c>
      <c r="H151" s="85">
        <v>0</v>
      </c>
      <c r="I151" s="85">
        <v>0</v>
      </c>
      <c r="J151" s="85">
        <v>-2.4E-2</v>
      </c>
      <c r="K151" s="85">
        <v>2.0000000000000001E-4</v>
      </c>
      <c r="L151" s="85">
        <v>-2.0000000000000001E-4</v>
      </c>
      <c r="M151" s="85">
        <v>-2.0000000000000001E-4</v>
      </c>
      <c r="N151" s="85">
        <v>4.0000000000000002E-4</v>
      </c>
      <c r="O151" s="85">
        <v>4.4999999999999997E-3</v>
      </c>
      <c r="P151" s="85">
        <v>1.9800000000000002E-2</v>
      </c>
      <c r="Q151" s="85">
        <v>-8.6E-3</v>
      </c>
      <c r="R151" s="85">
        <v>-3.8E-3</v>
      </c>
      <c r="S151" s="85">
        <v>2.9999999999999997E-4</v>
      </c>
      <c r="T151" s="85">
        <v>4.1799999999999997E-2</v>
      </c>
      <c r="U151" s="85">
        <v>-2.1000000000000001E-2</v>
      </c>
      <c r="V151" s="85">
        <v>-4.4000000000000003E-3</v>
      </c>
      <c r="W151" s="85">
        <v>3.0000000000000001E-3</v>
      </c>
      <c r="X151" s="85">
        <v>-9.4999999999999998E-3</v>
      </c>
      <c r="Y151" s="85">
        <v>2.0999999999999999E-3</v>
      </c>
      <c r="Z151" s="85">
        <v>0.1246</v>
      </c>
      <c r="AA151" s="85">
        <v>2.63E-2</v>
      </c>
      <c r="AB151" s="85">
        <v>1.21E-2</v>
      </c>
      <c r="AC151" s="85">
        <v>0</v>
      </c>
      <c r="AD151" s="85">
        <v>1.1999999999999999E-3</v>
      </c>
      <c r="AE151" s="85">
        <v>1E-4</v>
      </c>
      <c r="AF151" s="86">
        <v>2.0000000000000001E-4</v>
      </c>
    </row>
    <row r="152" spans="1:32" x14ac:dyDescent="0.4">
      <c r="A152" s="41" t="s">
        <v>133</v>
      </c>
      <c r="B152" s="42" t="s">
        <v>118</v>
      </c>
      <c r="C152" s="43">
        <v>45531.736886574072</v>
      </c>
      <c r="D152" s="44">
        <v>0.48139999999999999</v>
      </c>
      <c r="E152" s="44">
        <v>0.48580000000000001</v>
      </c>
      <c r="F152" s="44">
        <v>0.48599999999999999</v>
      </c>
      <c r="G152" s="44">
        <v>0.48830000000000001</v>
      </c>
      <c r="H152" s="44">
        <v>0.47410000000000002</v>
      </c>
      <c r="I152" s="44">
        <v>0.48530000000000001</v>
      </c>
      <c r="J152" s="44">
        <v>0.46700000000000003</v>
      </c>
      <c r="K152" s="44">
        <v>0.48480000000000001</v>
      </c>
      <c r="L152" s="44">
        <v>0.49280000000000002</v>
      </c>
      <c r="M152" s="44">
        <v>0.49159999999999998</v>
      </c>
      <c r="N152" s="44">
        <v>0.47210000000000002</v>
      </c>
      <c r="O152" s="44">
        <v>0.49540000000000001</v>
      </c>
      <c r="P152" s="44">
        <v>0.46200000000000002</v>
      </c>
      <c r="Q152" s="44">
        <v>0.47970000000000002</v>
      </c>
      <c r="R152" s="44">
        <v>0.48220000000000002</v>
      </c>
      <c r="S152" s="44">
        <v>0.49780000000000002</v>
      </c>
      <c r="T152" s="44">
        <v>0.48520000000000002</v>
      </c>
      <c r="U152" s="44">
        <v>0.46650000000000003</v>
      </c>
      <c r="V152" s="44">
        <v>0.48549999999999999</v>
      </c>
      <c r="W152" s="44">
        <v>0.51129999999999998</v>
      </c>
      <c r="X152" s="44">
        <v>0.49220000000000003</v>
      </c>
      <c r="Y152" s="44">
        <v>0.49209999999999998</v>
      </c>
      <c r="Z152" s="44">
        <v>0.46500000000000002</v>
      </c>
      <c r="AA152" s="44">
        <v>0.49569999999999997</v>
      </c>
      <c r="AB152" s="44">
        <v>0.47649999999999998</v>
      </c>
      <c r="AC152" s="44">
        <v>0.48870000000000002</v>
      </c>
      <c r="AD152" s="44">
        <v>0.48249999999999998</v>
      </c>
      <c r="AE152" s="44">
        <v>0.48209999999999997</v>
      </c>
      <c r="AF152" s="45">
        <v>0.48060000000000003</v>
      </c>
    </row>
    <row r="153" spans="1:32" x14ac:dyDescent="0.4">
      <c r="A153" s="41" t="s">
        <v>164</v>
      </c>
      <c r="B153" s="42" t="s">
        <v>118</v>
      </c>
      <c r="C153" s="43">
        <v>45531.738634259258</v>
      </c>
      <c r="D153" s="44">
        <v>0.4834</v>
      </c>
      <c r="E153" s="44">
        <v>0.49440000000000001</v>
      </c>
      <c r="F153" s="44">
        <v>0.4879</v>
      </c>
      <c r="G153" s="44">
        <v>0.49070000000000003</v>
      </c>
      <c r="H153" s="44">
        <v>0.48209999999999997</v>
      </c>
      <c r="I153" s="44">
        <v>0.48980000000000001</v>
      </c>
      <c r="J153" s="44">
        <v>0.47299999999999998</v>
      </c>
      <c r="K153" s="44">
        <v>0.48659999999999998</v>
      </c>
      <c r="L153" s="44">
        <v>0.49540000000000001</v>
      </c>
      <c r="M153" s="44">
        <v>0.49349999999999999</v>
      </c>
      <c r="N153" s="44">
        <v>0.47310000000000002</v>
      </c>
      <c r="O153" s="44">
        <v>0.50429999999999997</v>
      </c>
      <c r="P153" s="44">
        <v>0.44819999999999999</v>
      </c>
      <c r="Q153" s="44">
        <v>0.4844</v>
      </c>
      <c r="R153" s="44">
        <v>0.48330000000000001</v>
      </c>
      <c r="S153" s="44">
        <v>0.50680000000000003</v>
      </c>
      <c r="T153" s="44">
        <v>0.49070000000000003</v>
      </c>
      <c r="U153" s="44">
        <v>0.46650000000000003</v>
      </c>
      <c r="V153" s="44">
        <v>0.48609999999999998</v>
      </c>
      <c r="W153" s="44">
        <v>0.51639999999999997</v>
      </c>
      <c r="X153" s="44">
        <v>0.49509999999999998</v>
      </c>
      <c r="Y153" s="44">
        <v>0.49349999999999999</v>
      </c>
      <c r="Z153" s="44">
        <v>0.4859</v>
      </c>
      <c r="AA153" s="44">
        <v>0.49790000000000001</v>
      </c>
      <c r="AB153" s="44">
        <v>0.47689999999999999</v>
      </c>
      <c r="AC153" s="44">
        <v>0.49669999999999997</v>
      </c>
      <c r="AD153" s="44">
        <v>0.48370000000000002</v>
      </c>
      <c r="AE153" s="44">
        <v>0.48309999999999997</v>
      </c>
      <c r="AF153" s="45">
        <v>0.48099999999999998</v>
      </c>
    </row>
    <row r="154" spans="1:32" x14ac:dyDescent="0.4">
      <c r="A154" s="87" t="s">
        <v>268</v>
      </c>
      <c r="B154" s="93"/>
      <c r="C154" s="93"/>
      <c r="D154" s="94">
        <f t="shared" ref="D154:P154" si="23">(ABS((D152-D153)/((D152+D153)/2)))</f>
        <v>4.145936981757881E-3</v>
      </c>
      <c r="E154" s="94">
        <f t="shared" si="23"/>
        <v>1.7547439298102423E-2</v>
      </c>
      <c r="F154" s="94">
        <f t="shared" si="23"/>
        <v>3.9018379710442815E-3</v>
      </c>
      <c r="G154" s="94">
        <f t="shared" si="23"/>
        <v>4.9029622063330195E-3</v>
      </c>
      <c r="H154" s="94">
        <f t="shared" si="23"/>
        <v>1.6732901066722344E-2</v>
      </c>
      <c r="I154" s="94">
        <f t="shared" si="23"/>
        <v>9.2298225822992595E-3</v>
      </c>
      <c r="J154" s="94">
        <f t="shared" si="23"/>
        <v>1.2765957446808404E-2</v>
      </c>
      <c r="K154" s="94">
        <f t="shared" si="23"/>
        <v>3.7059913526867783E-3</v>
      </c>
      <c r="L154" s="94">
        <f t="shared" si="23"/>
        <v>5.2620926937866656E-3</v>
      </c>
      <c r="M154" s="94">
        <f t="shared" si="23"/>
        <v>3.8574763983352206E-3</v>
      </c>
      <c r="N154" s="94">
        <f t="shared" si="23"/>
        <v>2.1159542953872214E-3</v>
      </c>
      <c r="O154" s="94">
        <f t="shared" si="23"/>
        <v>1.7805341602480672E-2</v>
      </c>
      <c r="P154" s="94">
        <f t="shared" si="23"/>
        <v>3.0323005932762107E-2</v>
      </c>
      <c r="Q154" s="94">
        <f>(ABS((61-62)/((61+62)/2)))</f>
        <v>1.6260162601626018E-2</v>
      </c>
      <c r="R154" s="94">
        <f t="shared" ref="R154:AF154" si="24">(ABS((R152-R153)/((R152+R153)/2)))</f>
        <v>2.278612118073516E-3</v>
      </c>
      <c r="S154" s="94">
        <f t="shared" si="24"/>
        <v>1.7917579135974533E-2</v>
      </c>
      <c r="T154" s="94">
        <f t="shared" si="24"/>
        <v>1.127164668511119E-2</v>
      </c>
      <c r="U154" s="94">
        <f t="shared" si="24"/>
        <v>0</v>
      </c>
      <c r="V154" s="94">
        <f t="shared" si="24"/>
        <v>1.2350761630300316E-3</v>
      </c>
      <c r="W154" s="94">
        <f t="shared" si="24"/>
        <v>9.925075411112181E-3</v>
      </c>
      <c r="X154" s="94">
        <f t="shared" si="24"/>
        <v>5.8746075154460812E-3</v>
      </c>
      <c r="Y154" s="94">
        <f t="shared" si="24"/>
        <v>2.8409090909091157E-3</v>
      </c>
      <c r="Z154" s="94">
        <f t="shared" si="24"/>
        <v>4.3958355242401874E-2</v>
      </c>
      <c r="AA154" s="94">
        <f t="shared" si="24"/>
        <v>4.4283413848631948E-3</v>
      </c>
      <c r="AB154" s="94">
        <f t="shared" si="24"/>
        <v>8.3910216068808783E-4</v>
      </c>
      <c r="AC154" s="94">
        <f t="shared" si="24"/>
        <v>1.623706109194226E-2</v>
      </c>
      <c r="AD154" s="94">
        <f t="shared" si="24"/>
        <v>2.483957772717935E-3</v>
      </c>
      <c r="AE154" s="94">
        <f t="shared" si="24"/>
        <v>2.0721094073767113E-3</v>
      </c>
      <c r="AF154" s="95">
        <f t="shared" si="24"/>
        <v>8.3194675540756232E-4</v>
      </c>
    </row>
    <row r="155" spans="1:32" x14ac:dyDescent="0.4">
      <c r="A155" s="41" t="s">
        <v>133</v>
      </c>
      <c r="B155" s="42" t="s">
        <v>118</v>
      </c>
      <c r="C155" s="43">
        <v>45531.736886574072</v>
      </c>
      <c r="D155" s="44">
        <v>0.48139999999999999</v>
      </c>
      <c r="E155" s="44">
        <v>0.48580000000000001</v>
      </c>
      <c r="F155" s="44">
        <v>0.48599999999999999</v>
      </c>
      <c r="G155" s="44">
        <v>0.48830000000000001</v>
      </c>
      <c r="H155" s="44">
        <v>0.47410000000000002</v>
      </c>
      <c r="I155" s="44">
        <v>0.48530000000000001</v>
      </c>
      <c r="J155" s="44">
        <v>0.46700000000000003</v>
      </c>
      <c r="K155" s="44">
        <v>0.48480000000000001</v>
      </c>
      <c r="L155" s="44">
        <v>0.49280000000000002</v>
      </c>
      <c r="M155" s="44">
        <v>0.49159999999999998</v>
      </c>
      <c r="N155" s="44">
        <v>0.47210000000000002</v>
      </c>
      <c r="O155" s="44">
        <v>0.49540000000000001</v>
      </c>
      <c r="P155" s="44">
        <v>0.46200000000000002</v>
      </c>
      <c r="Q155" s="44">
        <v>0.47970000000000002</v>
      </c>
      <c r="R155" s="44">
        <v>0.48220000000000002</v>
      </c>
      <c r="S155" s="44">
        <v>0.49780000000000002</v>
      </c>
      <c r="T155" s="44">
        <v>0.48520000000000002</v>
      </c>
      <c r="U155" s="44">
        <v>0.46650000000000003</v>
      </c>
      <c r="V155" s="44">
        <v>0.48549999999999999</v>
      </c>
      <c r="W155" s="44">
        <v>0.51129999999999998</v>
      </c>
      <c r="X155" s="44">
        <v>0.49220000000000003</v>
      </c>
      <c r="Y155" s="44">
        <v>0.49209999999999998</v>
      </c>
      <c r="Z155" s="44">
        <v>0.46500000000000002</v>
      </c>
      <c r="AA155" s="44">
        <v>0.49569999999999997</v>
      </c>
      <c r="AB155" s="44">
        <v>0.47649999999999998</v>
      </c>
      <c r="AC155" s="44">
        <v>0.48870000000000002</v>
      </c>
      <c r="AD155" s="44">
        <v>0.48249999999999998</v>
      </c>
      <c r="AE155" s="44">
        <v>0.48209999999999997</v>
      </c>
      <c r="AF155" s="45">
        <v>0.48060000000000003</v>
      </c>
    </row>
    <row r="156" spans="1:32" x14ac:dyDescent="0.4">
      <c r="A156" s="87" t="s">
        <v>267</v>
      </c>
      <c r="B156" s="52"/>
      <c r="C156" s="88"/>
      <c r="D156" s="90">
        <f t="shared" ref="D156:AF156" si="25">IFERROR(D155/D$20," ")</f>
        <v>0.96279999999999999</v>
      </c>
      <c r="E156" s="90">
        <f t="shared" si="25"/>
        <v>0.97160000000000002</v>
      </c>
      <c r="F156" s="90">
        <f t="shared" si="25"/>
        <v>0.97199999999999998</v>
      </c>
      <c r="G156" s="90">
        <f t="shared" si="25"/>
        <v>0.97660000000000002</v>
      </c>
      <c r="H156" s="90">
        <f t="shared" si="25"/>
        <v>0.94820000000000004</v>
      </c>
      <c r="I156" s="90">
        <f t="shared" si="25"/>
        <v>0.97060000000000002</v>
      </c>
      <c r="J156" s="90">
        <f t="shared" si="25"/>
        <v>0.93400000000000005</v>
      </c>
      <c r="K156" s="90">
        <f t="shared" si="25"/>
        <v>0.96960000000000002</v>
      </c>
      <c r="L156" s="90">
        <f t="shared" si="25"/>
        <v>0.98560000000000003</v>
      </c>
      <c r="M156" s="90">
        <f t="shared" si="25"/>
        <v>0.98319999999999996</v>
      </c>
      <c r="N156" s="90">
        <f t="shared" si="25"/>
        <v>0.94420000000000004</v>
      </c>
      <c r="O156" s="90">
        <f t="shared" si="25"/>
        <v>0.99080000000000001</v>
      </c>
      <c r="P156" s="90">
        <f t="shared" si="25"/>
        <v>0.92400000000000004</v>
      </c>
      <c r="Q156" s="90">
        <f t="shared" si="25"/>
        <v>0.95940000000000003</v>
      </c>
      <c r="R156" s="90">
        <f t="shared" si="25"/>
        <v>0.96440000000000003</v>
      </c>
      <c r="S156" s="90">
        <f t="shared" si="25"/>
        <v>0.99560000000000004</v>
      </c>
      <c r="T156" s="90">
        <f t="shared" si="25"/>
        <v>0.97040000000000004</v>
      </c>
      <c r="U156" s="90">
        <f t="shared" si="25"/>
        <v>0.93300000000000005</v>
      </c>
      <c r="V156" s="90">
        <f t="shared" si="25"/>
        <v>0.97099999999999997</v>
      </c>
      <c r="W156" s="90">
        <f t="shared" si="25"/>
        <v>1.0226</v>
      </c>
      <c r="X156" s="90">
        <f t="shared" si="25"/>
        <v>0.98440000000000005</v>
      </c>
      <c r="Y156" s="90">
        <f t="shared" si="25"/>
        <v>0.98419999999999996</v>
      </c>
      <c r="Z156" s="90">
        <f t="shared" si="25"/>
        <v>0.93</v>
      </c>
      <c r="AA156" s="90">
        <f t="shared" si="25"/>
        <v>0.99139999999999995</v>
      </c>
      <c r="AB156" s="90">
        <f t="shared" si="25"/>
        <v>0.95299999999999996</v>
      </c>
      <c r="AC156" s="90">
        <f t="shared" si="25"/>
        <v>0.97740000000000005</v>
      </c>
      <c r="AD156" s="90">
        <f t="shared" si="25"/>
        <v>0.96499999999999997</v>
      </c>
      <c r="AE156" s="90">
        <f t="shared" si="25"/>
        <v>0.96419999999999995</v>
      </c>
      <c r="AF156" s="92">
        <f t="shared" si="25"/>
        <v>0.96120000000000005</v>
      </c>
    </row>
    <row r="157" spans="1:32" x14ac:dyDescent="0.4">
      <c r="A157" s="41" t="s">
        <v>164</v>
      </c>
      <c r="B157" s="42" t="s">
        <v>118</v>
      </c>
      <c r="C157" s="43">
        <v>45531.738634259258</v>
      </c>
      <c r="D157" s="44">
        <v>0.4834</v>
      </c>
      <c r="E157" s="44">
        <v>0.49440000000000001</v>
      </c>
      <c r="F157" s="44">
        <v>0.4879</v>
      </c>
      <c r="G157" s="44">
        <v>0.49070000000000003</v>
      </c>
      <c r="H157" s="44">
        <v>0.48209999999999997</v>
      </c>
      <c r="I157" s="44">
        <v>0.48980000000000001</v>
      </c>
      <c r="J157" s="44">
        <v>0.47299999999999998</v>
      </c>
      <c r="K157" s="44">
        <v>0.48659999999999998</v>
      </c>
      <c r="L157" s="44">
        <v>0.49540000000000001</v>
      </c>
      <c r="M157" s="44">
        <v>0.49349999999999999</v>
      </c>
      <c r="N157" s="44">
        <v>0.47310000000000002</v>
      </c>
      <c r="O157" s="44">
        <v>0.50429999999999997</v>
      </c>
      <c r="P157" s="44">
        <v>0.44819999999999999</v>
      </c>
      <c r="Q157" s="44">
        <v>0.4844</v>
      </c>
      <c r="R157" s="44">
        <v>0.48330000000000001</v>
      </c>
      <c r="S157" s="44">
        <v>0.50680000000000003</v>
      </c>
      <c r="T157" s="44">
        <v>0.49070000000000003</v>
      </c>
      <c r="U157" s="44">
        <v>0.46650000000000003</v>
      </c>
      <c r="V157" s="44">
        <v>0.48609999999999998</v>
      </c>
      <c r="W157" s="44">
        <v>0.51639999999999997</v>
      </c>
      <c r="X157" s="44">
        <v>0.49509999999999998</v>
      </c>
      <c r="Y157" s="44">
        <v>0.49349999999999999</v>
      </c>
      <c r="Z157" s="44">
        <v>0.4859</v>
      </c>
      <c r="AA157" s="44">
        <v>0.49790000000000001</v>
      </c>
      <c r="AB157" s="44">
        <v>0.47689999999999999</v>
      </c>
      <c r="AC157" s="44">
        <v>0.49669999999999997</v>
      </c>
      <c r="AD157" s="44">
        <v>0.48370000000000002</v>
      </c>
      <c r="AE157" s="44">
        <v>0.48309999999999997</v>
      </c>
      <c r="AF157" s="45">
        <v>0.48099999999999998</v>
      </c>
    </row>
    <row r="158" spans="1:32" x14ac:dyDescent="0.4">
      <c r="A158" s="87" t="s">
        <v>267</v>
      </c>
      <c r="B158" s="52"/>
      <c r="C158" s="88"/>
      <c r="D158" s="90">
        <f t="shared" ref="D158:AF158" si="26">IFERROR(D157/D$20," ")</f>
        <v>0.96679999999999999</v>
      </c>
      <c r="E158" s="90">
        <f t="shared" si="26"/>
        <v>0.98880000000000001</v>
      </c>
      <c r="F158" s="90">
        <f t="shared" si="26"/>
        <v>0.9758</v>
      </c>
      <c r="G158" s="90">
        <f t="shared" si="26"/>
        <v>0.98140000000000005</v>
      </c>
      <c r="H158" s="90">
        <f t="shared" si="26"/>
        <v>0.96419999999999995</v>
      </c>
      <c r="I158" s="90">
        <f t="shared" si="26"/>
        <v>0.97960000000000003</v>
      </c>
      <c r="J158" s="90">
        <f t="shared" si="26"/>
        <v>0.94599999999999995</v>
      </c>
      <c r="K158" s="90">
        <f t="shared" si="26"/>
        <v>0.97319999999999995</v>
      </c>
      <c r="L158" s="90">
        <f t="shared" si="26"/>
        <v>0.99080000000000001</v>
      </c>
      <c r="M158" s="90">
        <f t="shared" si="26"/>
        <v>0.98699999999999999</v>
      </c>
      <c r="N158" s="90">
        <f t="shared" si="26"/>
        <v>0.94620000000000004</v>
      </c>
      <c r="O158" s="90">
        <f t="shared" si="26"/>
        <v>1.0085999999999999</v>
      </c>
      <c r="P158" s="90">
        <f t="shared" si="26"/>
        <v>0.89639999999999997</v>
      </c>
      <c r="Q158" s="90">
        <f t="shared" si="26"/>
        <v>0.96879999999999999</v>
      </c>
      <c r="R158" s="90">
        <f t="shared" si="26"/>
        <v>0.96660000000000001</v>
      </c>
      <c r="S158" s="90">
        <f t="shared" si="26"/>
        <v>1.0136000000000001</v>
      </c>
      <c r="T158" s="90">
        <f t="shared" si="26"/>
        <v>0.98140000000000005</v>
      </c>
      <c r="U158" s="90">
        <f t="shared" si="26"/>
        <v>0.93300000000000005</v>
      </c>
      <c r="V158" s="90">
        <f t="shared" si="26"/>
        <v>0.97219999999999995</v>
      </c>
      <c r="W158" s="90">
        <f t="shared" si="26"/>
        <v>1.0327999999999999</v>
      </c>
      <c r="X158" s="90">
        <f t="shared" si="26"/>
        <v>0.99019999999999997</v>
      </c>
      <c r="Y158" s="90">
        <f t="shared" si="26"/>
        <v>0.98699999999999999</v>
      </c>
      <c r="Z158" s="90">
        <f t="shared" si="26"/>
        <v>0.9718</v>
      </c>
      <c r="AA158" s="90">
        <f t="shared" si="26"/>
        <v>0.99580000000000002</v>
      </c>
      <c r="AB158" s="90">
        <f t="shared" si="26"/>
        <v>0.95379999999999998</v>
      </c>
      <c r="AC158" s="90">
        <f t="shared" si="26"/>
        <v>0.99339999999999995</v>
      </c>
      <c r="AD158" s="90">
        <f t="shared" si="26"/>
        <v>0.96740000000000004</v>
      </c>
      <c r="AE158" s="90">
        <f t="shared" si="26"/>
        <v>0.96619999999999995</v>
      </c>
      <c r="AF158" s="92">
        <f t="shared" si="26"/>
        <v>0.96199999999999997</v>
      </c>
    </row>
    <row r="159" spans="1:32" x14ac:dyDescent="0.4">
      <c r="A159" s="46" t="s">
        <v>167</v>
      </c>
      <c r="B159" s="47" t="s">
        <v>118</v>
      </c>
      <c r="C159" s="48">
        <v>45531.740381944444</v>
      </c>
      <c r="D159" s="49">
        <v>5.0393999999999997</v>
      </c>
      <c r="E159" s="49">
        <v>5.0289000000000001</v>
      </c>
      <c r="F159" s="49">
        <v>5.1475</v>
      </c>
      <c r="G159" s="49">
        <v>5.0975000000000001</v>
      </c>
      <c r="H159" s="49">
        <v>4.9950999999999999</v>
      </c>
      <c r="I159" s="49">
        <v>5.0039999999999996</v>
      </c>
      <c r="J159" s="49">
        <v>4.9911000000000003</v>
      </c>
      <c r="K159" s="49">
        <v>5.0030999999999999</v>
      </c>
      <c r="L159" s="49">
        <v>5.0523999999999996</v>
      </c>
      <c r="M159" s="49">
        <v>5.0166000000000004</v>
      </c>
      <c r="N159" s="49">
        <v>4.87</v>
      </c>
      <c r="O159" s="49">
        <v>5.0576999999999996</v>
      </c>
      <c r="P159" s="49">
        <v>4.9250999999999996</v>
      </c>
      <c r="Q159" s="49">
        <v>4.8964999999999996</v>
      </c>
      <c r="R159" s="49">
        <v>5.1123000000000003</v>
      </c>
      <c r="S159" s="49">
        <v>5.0974000000000004</v>
      </c>
      <c r="T159" s="49">
        <v>5.3163</v>
      </c>
      <c r="U159" s="49">
        <v>4.9615</v>
      </c>
      <c r="V159" s="49">
        <v>4.9917999999999996</v>
      </c>
      <c r="W159" s="49">
        <v>5.3323</v>
      </c>
      <c r="X159" s="49">
        <v>5.1717000000000004</v>
      </c>
      <c r="Y159" s="49">
        <v>5.0819999999999999</v>
      </c>
      <c r="Z159" s="49">
        <v>5.2163000000000004</v>
      </c>
      <c r="AA159" s="49">
        <v>5.0902000000000003</v>
      </c>
      <c r="AB159" s="49">
        <v>4.8349000000000002</v>
      </c>
      <c r="AC159" s="49">
        <v>5.0734000000000004</v>
      </c>
      <c r="AD159" s="49">
        <v>5.0362</v>
      </c>
      <c r="AE159" s="49">
        <v>5.0362999999999998</v>
      </c>
      <c r="AF159" s="50">
        <v>4.9611999999999998</v>
      </c>
    </row>
    <row r="160" spans="1:32" x14ac:dyDescent="0.4">
      <c r="A160" s="87" t="s">
        <v>267</v>
      </c>
      <c r="B160" s="52"/>
      <c r="C160" s="88"/>
      <c r="D160" s="90">
        <f t="shared" ref="D160:AF160" si="27">IFERROR(D159/D$23," ")</f>
        <v>1.0078799999999999</v>
      </c>
      <c r="E160" s="90">
        <f t="shared" si="27"/>
        <v>1.0057800000000001</v>
      </c>
      <c r="F160" s="90">
        <f t="shared" si="27"/>
        <v>1.0295000000000001</v>
      </c>
      <c r="G160" s="90">
        <f t="shared" si="27"/>
        <v>1.0195000000000001</v>
      </c>
      <c r="H160" s="90">
        <f t="shared" si="27"/>
        <v>0.99902000000000002</v>
      </c>
      <c r="I160" s="90">
        <f t="shared" si="27"/>
        <v>1.0007999999999999</v>
      </c>
      <c r="J160" s="90">
        <f t="shared" si="27"/>
        <v>0.99822000000000011</v>
      </c>
      <c r="K160" s="90">
        <f t="shared" si="27"/>
        <v>1.0006200000000001</v>
      </c>
      <c r="L160" s="90">
        <f t="shared" si="27"/>
        <v>1.0104799999999998</v>
      </c>
      <c r="M160" s="90">
        <f t="shared" si="27"/>
        <v>1.00332</v>
      </c>
      <c r="N160" s="90">
        <f t="shared" si="27"/>
        <v>0.97399999999999998</v>
      </c>
      <c r="O160" s="90">
        <f t="shared" si="27"/>
        <v>1.0115399999999999</v>
      </c>
      <c r="P160" s="90">
        <f t="shared" si="27"/>
        <v>0.9850199999999999</v>
      </c>
      <c r="Q160" s="90">
        <f t="shared" si="27"/>
        <v>0.97929999999999995</v>
      </c>
      <c r="R160" s="90">
        <f t="shared" si="27"/>
        <v>1.0224600000000001</v>
      </c>
      <c r="S160" s="90">
        <f t="shared" si="27"/>
        <v>1.0194800000000002</v>
      </c>
      <c r="T160" s="90">
        <f t="shared" si="27"/>
        <v>1.0632600000000001</v>
      </c>
      <c r="U160" s="90">
        <f t="shared" si="27"/>
        <v>0.99229999999999996</v>
      </c>
      <c r="V160" s="90">
        <f t="shared" si="27"/>
        <v>0.99835999999999991</v>
      </c>
      <c r="W160" s="90">
        <f t="shared" si="27"/>
        <v>1.06646</v>
      </c>
      <c r="X160" s="90">
        <f t="shared" si="27"/>
        <v>1.03434</v>
      </c>
      <c r="Y160" s="90">
        <f t="shared" si="27"/>
        <v>1.0164</v>
      </c>
      <c r="Z160" s="90">
        <f t="shared" si="27"/>
        <v>1.0432600000000001</v>
      </c>
      <c r="AA160" s="90">
        <f t="shared" si="27"/>
        <v>1.0180400000000001</v>
      </c>
      <c r="AB160" s="90">
        <f t="shared" si="27"/>
        <v>0.96698000000000006</v>
      </c>
      <c r="AC160" s="90">
        <f t="shared" si="27"/>
        <v>1.01468</v>
      </c>
      <c r="AD160" s="90">
        <f t="shared" si="27"/>
        <v>1.0072399999999999</v>
      </c>
      <c r="AE160" s="90">
        <f t="shared" si="27"/>
        <v>1.00726</v>
      </c>
      <c r="AF160" s="92">
        <f t="shared" si="27"/>
        <v>0.99224000000000001</v>
      </c>
    </row>
    <row r="161" spans="1:32" x14ac:dyDescent="0.4">
      <c r="A161" s="82" t="s">
        <v>132</v>
      </c>
      <c r="B161" s="83" t="s">
        <v>118</v>
      </c>
      <c r="C161" s="84">
        <v>45531.742118055554</v>
      </c>
      <c r="D161" s="85">
        <v>2.9999999999999997E-4</v>
      </c>
      <c r="E161" s="85">
        <v>-5.0000000000000001E-4</v>
      </c>
      <c r="F161" s="85">
        <v>1.1900000000000001E-2</v>
      </c>
      <c r="G161" s="85">
        <v>2.9999999999999997E-4</v>
      </c>
      <c r="H161" s="85">
        <v>2.0000000000000001E-4</v>
      </c>
      <c r="I161" s="85">
        <v>1E-4</v>
      </c>
      <c r="J161" s="85">
        <v>-2.2700000000000001E-2</v>
      </c>
      <c r="K161" s="85">
        <v>2.0000000000000001E-4</v>
      </c>
      <c r="L161" s="85">
        <v>-1E-4</v>
      </c>
      <c r="M161" s="85">
        <v>-2.0000000000000001E-4</v>
      </c>
      <c r="N161" s="85">
        <v>8.0000000000000004E-4</v>
      </c>
      <c r="O161" s="85">
        <v>1.5E-3</v>
      </c>
      <c r="P161" s="85">
        <v>2.3199999999999998E-2</v>
      </c>
      <c r="Q161" s="85">
        <v>-9.1000000000000004E-3</v>
      </c>
      <c r="R161" s="85">
        <v>-3.5999999999999999E-3</v>
      </c>
      <c r="S161" s="85">
        <v>-1E-4</v>
      </c>
      <c r="T161" s="85">
        <v>3.8600000000000002E-2</v>
      </c>
      <c r="U161" s="85">
        <v>-2.9600000000000001E-2</v>
      </c>
      <c r="V161" s="85">
        <v>-4.4000000000000003E-3</v>
      </c>
      <c r="W161" s="85">
        <v>5.0000000000000001E-4</v>
      </c>
      <c r="X161" s="85">
        <v>-1.0699999999999999E-2</v>
      </c>
      <c r="Y161" s="85">
        <v>5.1999999999999998E-3</v>
      </c>
      <c r="Z161" s="85">
        <v>0.1042</v>
      </c>
      <c r="AA161" s="85">
        <v>2.93E-2</v>
      </c>
      <c r="AB161" s="85">
        <v>5.1999999999999998E-3</v>
      </c>
      <c r="AC161" s="85">
        <v>1E-4</v>
      </c>
      <c r="AD161" s="85">
        <v>1.1000000000000001E-3</v>
      </c>
      <c r="AE161" s="85">
        <v>-5.9999999999999995E-4</v>
      </c>
      <c r="AF161" s="86">
        <v>0</v>
      </c>
    </row>
    <row r="162" spans="1:32" ht="15" thickBot="1" x14ac:dyDescent="0.45">
      <c r="A162" s="102" t="s">
        <v>208</v>
      </c>
      <c r="B162" s="103" t="s">
        <v>166</v>
      </c>
      <c r="C162" s="104">
        <v>45531.74386574074</v>
      </c>
      <c r="D162" s="105">
        <v>2.0000000000000001E-4</v>
      </c>
      <c r="E162" s="105">
        <v>1E-3</v>
      </c>
      <c r="F162" s="105">
        <v>5.0000000000000001E-4</v>
      </c>
      <c r="G162" s="105">
        <v>-2.2000000000000001E-3</v>
      </c>
      <c r="H162" s="105">
        <v>1E-4</v>
      </c>
      <c r="I162" s="105">
        <v>2.9999999999999997E-4</v>
      </c>
      <c r="J162" s="105">
        <v>-1.7500000000000002E-2</v>
      </c>
      <c r="K162" s="105">
        <v>1E-4</v>
      </c>
      <c r="L162" s="105">
        <v>-2.0000000000000001E-4</v>
      </c>
      <c r="M162" s="105">
        <v>-4.0000000000000002E-4</v>
      </c>
      <c r="N162" s="105">
        <v>1E-3</v>
      </c>
      <c r="O162" s="105">
        <v>-1.4E-3</v>
      </c>
      <c r="P162" s="105">
        <v>2.5600000000000001E-2</v>
      </c>
      <c r="Q162" s="105">
        <v>-6.7000000000000002E-3</v>
      </c>
      <c r="R162" s="105">
        <v>-6.7999999999999996E-3</v>
      </c>
      <c r="S162" s="105">
        <v>2.9999999999999997E-4</v>
      </c>
      <c r="T162" s="105">
        <v>5.1999999999999998E-3</v>
      </c>
      <c r="U162" s="105">
        <v>-2.93E-2</v>
      </c>
      <c r="V162" s="105">
        <v>-3.2000000000000002E-3</v>
      </c>
      <c r="W162" s="105">
        <v>3.5000000000000001E-3</v>
      </c>
      <c r="X162" s="105">
        <v>-9.2999999999999992E-3</v>
      </c>
      <c r="Y162" s="105">
        <v>2.3999999999999998E-3</v>
      </c>
      <c r="Z162" s="105">
        <v>9.4100000000000003E-2</v>
      </c>
      <c r="AA162" s="105">
        <v>1.3599999999999999E-2</v>
      </c>
      <c r="AB162" s="105">
        <v>1.54E-2</v>
      </c>
      <c r="AC162" s="105">
        <v>2.0000000000000001E-4</v>
      </c>
      <c r="AD162" s="105">
        <v>0</v>
      </c>
      <c r="AE162" s="105">
        <v>-2.0000000000000001E-4</v>
      </c>
      <c r="AF162" s="106">
        <v>8.9999999999999998E-4</v>
      </c>
    </row>
    <row r="163" spans="1:32" ht="15" thickBot="1" x14ac:dyDescent="0.45">
      <c r="A163" s="62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  <c r="AF163" s="64"/>
    </row>
    <row r="164" spans="1:32" s="26" customFormat="1" ht="15" thickBot="1" x14ac:dyDescent="0.45">
      <c r="A164" s="107" t="s">
        <v>1</v>
      </c>
      <c r="B164" s="108" t="s">
        <v>2</v>
      </c>
      <c r="C164" s="109" t="s">
        <v>3</v>
      </c>
      <c r="D164" s="109" t="s">
        <v>231</v>
      </c>
      <c r="E164" s="109" t="s">
        <v>232</v>
      </c>
      <c r="F164" s="109" t="s">
        <v>233</v>
      </c>
      <c r="G164" s="109" t="s">
        <v>234</v>
      </c>
      <c r="H164" s="109" t="s">
        <v>235</v>
      </c>
      <c r="I164" s="109" t="s">
        <v>236</v>
      </c>
      <c r="J164" s="109" t="s">
        <v>237</v>
      </c>
      <c r="K164" s="109" t="s">
        <v>238</v>
      </c>
      <c r="L164" s="109" t="s">
        <v>239</v>
      </c>
      <c r="M164" s="109" t="s">
        <v>240</v>
      </c>
      <c r="N164" s="109" t="s">
        <v>241</v>
      </c>
      <c r="O164" s="109" t="s">
        <v>242</v>
      </c>
      <c r="P164" s="109" t="s">
        <v>243</v>
      </c>
      <c r="Q164" s="109" t="s">
        <v>244</v>
      </c>
      <c r="R164" s="109" t="s">
        <v>245</v>
      </c>
      <c r="S164" s="109" t="s">
        <v>246</v>
      </c>
      <c r="T164" s="109" t="s">
        <v>247</v>
      </c>
      <c r="U164" s="109" t="s">
        <v>248</v>
      </c>
      <c r="V164" s="109" t="s">
        <v>249</v>
      </c>
      <c r="W164" s="109" t="s">
        <v>250</v>
      </c>
      <c r="X164" s="109" t="s">
        <v>251</v>
      </c>
      <c r="Y164" s="109" t="s">
        <v>252</v>
      </c>
      <c r="Z164" s="109" t="s">
        <v>253</v>
      </c>
      <c r="AA164" s="109" t="s">
        <v>254</v>
      </c>
      <c r="AB164" s="109" t="s">
        <v>255</v>
      </c>
      <c r="AC164" s="109" t="s">
        <v>256</v>
      </c>
      <c r="AD164" s="109" t="s">
        <v>257</v>
      </c>
      <c r="AE164" s="109" t="s">
        <v>258</v>
      </c>
      <c r="AF164" s="110" t="s">
        <v>259</v>
      </c>
    </row>
    <row r="165" spans="1:32" x14ac:dyDescent="0.4">
      <c r="A165" s="111" t="s">
        <v>270</v>
      </c>
      <c r="B165" s="112"/>
      <c r="C165" s="113"/>
      <c r="D165" s="114">
        <v>0.5</v>
      </c>
      <c r="E165" s="114">
        <v>0.5</v>
      </c>
      <c r="F165" s="114">
        <v>0.5</v>
      </c>
      <c r="G165" s="114">
        <v>0.5</v>
      </c>
      <c r="H165" s="114">
        <v>0.5</v>
      </c>
      <c r="I165" s="114">
        <v>0.5</v>
      </c>
      <c r="J165" s="114">
        <v>0.5</v>
      </c>
      <c r="K165" s="114">
        <v>0.5</v>
      </c>
      <c r="L165" s="114">
        <v>0.5</v>
      </c>
      <c r="M165" s="114">
        <v>0.5</v>
      </c>
      <c r="N165" s="114">
        <v>0.5</v>
      </c>
      <c r="O165" s="114">
        <v>0.5</v>
      </c>
      <c r="P165" s="114">
        <v>0.5</v>
      </c>
      <c r="Q165" s="114">
        <v>0.5</v>
      </c>
      <c r="R165" s="114">
        <v>0.5</v>
      </c>
      <c r="S165" s="114">
        <v>0.5</v>
      </c>
      <c r="T165" s="114">
        <v>0.5</v>
      </c>
      <c r="U165" s="114">
        <v>0.5</v>
      </c>
      <c r="V165" s="114">
        <v>0.5</v>
      </c>
      <c r="W165" s="114">
        <v>0.5</v>
      </c>
      <c r="X165" s="114">
        <v>0.5</v>
      </c>
      <c r="Y165" s="114">
        <v>0.5</v>
      </c>
      <c r="Z165" s="114">
        <v>0.5</v>
      </c>
      <c r="AA165" s="114">
        <v>0.5</v>
      </c>
      <c r="AB165" s="114">
        <v>0.5</v>
      </c>
      <c r="AC165" s="114">
        <v>0.5</v>
      </c>
      <c r="AD165" s="114">
        <v>0.5</v>
      </c>
      <c r="AE165" s="114">
        <v>0.5</v>
      </c>
      <c r="AF165" s="115">
        <v>0.5</v>
      </c>
    </row>
    <row r="166" spans="1:32" x14ac:dyDescent="0.4">
      <c r="A166" s="116" t="s">
        <v>271</v>
      </c>
      <c r="B166" s="83"/>
      <c r="C166" s="84"/>
      <c r="D166" s="117">
        <v>20</v>
      </c>
      <c r="E166" s="117">
        <v>200</v>
      </c>
      <c r="F166" s="117">
        <v>20</v>
      </c>
      <c r="G166" s="117">
        <v>20</v>
      </c>
      <c r="H166" s="117">
        <v>50</v>
      </c>
      <c r="I166" s="117">
        <v>20</v>
      </c>
      <c r="J166" s="117">
        <v>2000</v>
      </c>
      <c r="K166" s="117">
        <v>20</v>
      </c>
      <c r="L166" s="117">
        <v>20</v>
      </c>
      <c r="M166" s="117">
        <v>50</v>
      </c>
      <c r="N166" s="117">
        <v>100</v>
      </c>
      <c r="O166" s="117">
        <v>1000</v>
      </c>
      <c r="P166" s="117">
        <v>100</v>
      </c>
      <c r="Q166" s="117">
        <v>100</v>
      </c>
      <c r="R166" s="117">
        <v>2000</v>
      </c>
      <c r="S166" s="117">
        <v>50</v>
      </c>
      <c r="T166" s="117">
        <v>20</v>
      </c>
      <c r="U166" s="117">
        <v>100</v>
      </c>
      <c r="V166" s="117">
        <v>50</v>
      </c>
      <c r="W166" s="117">
        <v>200</v>
      </c>
      <c r="X166" s="117">
        <v>200</v>
      </c>
      <c r="Y166" s="117">
        <v>100</v>
      </c>
      <c r="Z166" s="117">
        <v>50</v>
      </c>
      <c r="AA166" s="117">
        <v>20</v>
      </c>
      <c r="AB166" s="117">
        <v>100</v>
      </c>
      <c r="AC166" s="117">
        <v>20</v>
      </c>
      <c r="AD166" s="117">
        <v>50</v>
      </c>
      <c r="AE166" s="117">
        <v>20</v>
      </c>
      <c r="AF166" s="118">
        <v>100</v>
      </c>
    </row>
    <row r="167" spans="1:32" s="18" customFormat="1" x14ac:dyDescent="0.4">
      <c r="A167" s="119" t="s">
        <v>272</v>
      </c>
      <c r="B167" s="120"/>
      <c r="C167" s="121"/>
      <c r="D167" s="122">
        <v>0.99999000000000005</v>
      </c>
      <c r="E167" s="122">
        <v>0.99995999999999996</v>
      </c>
      <c r="F167" s="122">
        <v>0.99997999999999998</v>
      </c>
      <c r="G167" s="122">
        <v>0.99999000000000005</v>
      </c>
      <c r="H167" s="122">
        <v>0.99961</v>
      </c>
      <c r="I167" s="122">
        <v>1</v>
      </c>
      <c r="J167" s="122">
        <v>0.99997000000000003</v>
      </c>
      <c r="K167" s="122">
        <v>1</v>
      </c>
      <c r="L167" s="122">
        <v>0.99999000000000005</v>
      </c>
      <c r="M167" s="122">
        <v>0.99999000000000005</v>
      </c>
      <c r="N167" s="122">
        <v>0.99992999999999999</v>
      </c>
      <c r="O167" s="122">
        <v>0.99997999999999998</v>
      </c>
      <c r="P167" s="122">
        <v>1</v>
      </c>
      <c r="Q167" s="122">
        <v>0.99997000000000003</v>
      </c>
      <c r="R167" s="122">
        <v>0.99992000000000003</v>
      </c>
      <c r="S167" s="122">
        <v>0.99987999999999999</v>
      </c>
      <c r="T167" s="122">
        <v>0.99978999999999996</v>
      </c>
      <c r="U167" s="122">
        <v>1</v>
      </c>
      <c r="V167" s="122">
        <v>0.99999000000000005</v>
      </c>
      <c r="W167" s="122">
        <v>0.99995000000000001</v>
      </c>
      <c r="X167" s="122">
        <v>0.99987000000000004</v>
      </c>
      <c r="Y167" s="122">
        <v>0.99980999999999998</v>
      </c>
      <c r="Z167" s="122">
        <v>0.99955000000000005</v>
      </c>
      <c r="AA167" s="122">
        <v>0.99997999999999998</v>
      </c>
      <c r="AB167" s="122">
        <v>0.99963999999999997</v>
      </c>
      <c r="AC167" s="122">
        <v>0.99997000000000003</v>
      </c>
      <c r="AD167" s="122">
        <v>1</v>
      </c>
      <c r="AE167" s="122">
        <v>1</v>
      </c>
      <c r="AF167" s="123">
        <v>1</v>
      </c>
    </row>
    <row r="168" spans="1:32" s="128" customFormat="1" x14ac:dyDescent="0.4">
      <c r="A168" s="124" t="s">
        <v>273</v>
      </c>
      <c r="B168" s="125"/>
      <c r="C168" s="125"/>
      <c r="D168" s="126">
        <v>4.5598007778118264E-3</v>
      </c>
      <c r="E168" s="126">
        <v>4.871529299580026E-3</v>
      </c>
      <c r="F168" s="126">
        <v>6.0724656367903808E-3</v>
      </c>
      <c r="G168" s="126">
        <v>1.6215884321656136E-3</v>
      </c>
      <c r="H168" s="126">
        <v>1.1879423386680018E-4</v>
      </c>
      <c r="I168" s="126">
        <v>1.6800041666615003E-4</v>
      </c>
      <c r="J168" s="126">
        <v>3.8864661227564212E-3</v>
      </c>
      <c r="K168" s="126">
        <v>2.472899175731457E-4</v>
      </c>
      <c r="L168" s="126">
        <v>2.472899175731457E-4</v>
      </c>
      <c r="M168" s="126">
        <v>6.9999999999999999E-4</v>
      </c>
      <c r="N168" s="126">
        <v>7.6374006922076123E-4</v>
      </c>
      <c r="O168" s="126">
        <v>3.168341173758491E-3</v>
      </c>
      <c r="P168" s="126">
        <v>3.2872534677295354E-2</v>
      </c>
      <c r="Q168" s="126">
        <v>1.5923154764890871E-3</v>
      </c>
      <c r="R168" s="126">
        <v>8.0476700512218668E-3</v>
      </c>
      <c r="S168" s="126">
        <v>8.0570169417719351E-4</v>
      </c>
      <c r="T168" s="126">
        <v>5.0864652100779536E-4</v>
      </c>
      <c r="U168" s="126">
        <v>1.3509852158085714E-3</v>
      </c>
      <c r="V168" s="126">
        <v>2.493735921597687E-3</v>
      </c>
      <c r="W168" s="126">
        <v>7.2662203306349928E-3</v>
      </c>
      <c r="X168" s="126">
        <v>4.9324647672335173E-3</v>
      </c>
      <c r="Y168" s="126">
        <v>5.8515455943992508E-3</v>
      </c>
      <c r="Z168" s="126">
        <v>5.6273870561744715E-3</v>
      </c>
      <c r="AA168" s="126">
        <v>6.4430587391910875E-3</v>
      </c>
      <c r="AB168" s="126">
        <v>2.3579982145879577E-3</v>
      </c>
      <c r="AC168" s="126">
        <v>1.6800041666615003E-4</v>
      </c>
      <c r="AD168" s="126">
        <v>1.1879423386680018E-4</v>
      </c>
      <c r="AE168" s="126">
        <v>9.3286886359587894E-4</v>
      </c>
      <c r="AF168" s="127">
        <v>5.9397116933400092E-4</v>
      </c>
    </row>
    <row r="169" spans="1:32" ht="15" thickBot="1" x14ac:dyDescent="0.45">
      <c r="A169" s="129" t="s">
        <v>274</v>
      </c>
      <c r="B169" s="103"/>
      <c r="C169" s="104"/>
      <c r="D169" s="130">
        <v>4.559800777811826E-2</v>
      </c>
      <c r="E169" s="130">
        <v>4.8715292995800262E-2</v>
      </c>
      <c r="F169" s="130">
        <v>6.0724656367903806E-2</v>
      </c>
      <c r="G169" s="130">
        <v>1.6215884321656136E-2</v>
      </c>
      <c r="H169" s="130">
        <v>1.1879423386680018E-3</v>
      </c>
      <c r="I169" s="130">
        <v>1.6800041666615003E-3</v>
      </c>
      <c r="J169" s="130">
        <v>3.8864661227564212E-2</v>
      </c>
      <c r="K169" s="130">
        <v>2.4728991757314569E-3</v>
      </c>
      <c r="L169" s="130">
        <v>2.4728991757314569E-3</v>
      </c>
      <c r="M169" s="130">
        <v>7.4000000000000003E-3</v>
      </c>
      <c r="N169" s="130">
        <v>7.6374006922076123E-3</v>
      </c>
      <c r="O169" s="130">
        <v>3.1683411737584911E-2</v>
      </c>
      <c r="P169" s="130">
        <v>0.32872534677295351</v>
      </c>
      <c r="Q169" s="130">
        <v>1.5923154764890871E-2</v>
      </c>
      <c r="R169" s="130">
        <v>8.0476700512218668E-2</v>
      </c>
      <c r="S169" s="130">
        <v>8.0570169417719349E-3</v>
      </c>
      <c r="T169" s="130">
        <v>5.0864652100779534E-3</v>
      </c>
      <c r="U169" s="130">
        <v>1.3509852158085714E-2</v>
      </c>
      <c r="V169" s="130">
        <v>2.4937359215976871E-2</v>
      </c>
      <c r="W169" s="130">
        <v>7.2662203306349926E-2</v>
      </c>
      <c r="X169" s="130">
        <v>4.9324647672335173E-2</v>
      </c>
      <c r="Y169" s="130">
        <v>5.851545594399251E-2</v>
      </c>
      <c r="Z169" s="130">
        <v>5.6273870561744717E-2</v>
      </c>
      <c r="AA169" s="130">
        <v>6.4430587391910876E-2</v>
      </c>
      <c r="AB169" s="130">
        <v>2.3579982145879579E-2</v>
      </c>
      <c r="AC169" s="130">
        <v>1.6800041666615003E-3</v>
      </c>
      <c r="AD169" s="130">
        <v>1.1879423386680018E-3</v>
      </c>
      <c r="AE169" s="130">
        <v>9.328688635958789E-3</v>
      </c>
      <c r="AF169" s="131">
        <v>5.939711693340009E-3</v>
      </c>
    </row>
    <row r="170" spans="1:32" x14ac:dyDescent="0.4">
      <c r="C170" s="18"/>
    </row>
    <row r="171" spans="1:32" x14ac:dyDescent="0.4">
      <c r="C171" s="18"/>
    </row>
    <row r="172" spans="1:32" ht="15" thickBot="1" x14ac:dyDescent="0.45">
      <c r="A172" s="132" t="s">
        <v>275</v>
      </c>
      <c r="B172" s="132"/>
      <c r="C172" s="132"/>
      <c r="H172" s="26" t="s">
        <v>276</v>
      </c>
    </row>
    <row r="173" spans="1:32" ht="13.5" customHeight="1" x14ac:dyDescent="0.4">
      <c r="A173" s="133"/>
      <c r="B173" s="134" t="s">
        <v>277</v>
      </c>
      <c r="C173" s="135"/>
      <c r="D173" s="135"/>
      <c r="E173" s="136"/>
      <c r="H173" s="137">
        <v>1</v>
      </c>
      <c r="I173" s="134" t="s">
        <v>278</v>
      </c>
      <c r="J173" s="134"/>
      <c r="K173" s="134"/>
      <c r="L173" s="136"/>
    </row>
    <row r="174" spans="1:32" x14ac:dyDescent="0.4">
      <c r="A174" s="138"/>
      <c r="B174" s="139" t="s">
        <v>279</v>
      </c>
      <c r="C174" s="140"/>
      <c r="D174" s="140"/>
      <c r="E174" s="141"/>
      <c r="H174" s="142">
        <v>0.8</v>
      </c>
      <c r="I174" s="139" t="s">
        <v>280</v>
      </c>
      <c r="J174" s="139"/>
      <c r="K174" s="139"/>
      <c r="L174" s="141"/>
    </row>
    <row r="175" spans="1:32" ht="15" thickBot="1" x14ac:dyDescent="0.45">
      <c r="A175" s="143"/>
      <c r="B175" s="139" t="s">
        <v>281</v>
      </c>
      <c r="C175" s="140"/>
      <c r="D175" s="140"/>
      <c r="E175" s="141"/>
      <c r="H175" s="144">
        <v>0.7</v>
      </c>
      <c r="I175" s="145" t="s">
        <v>282</v>
      </c>
      <c r="J175" s="145"/>
      <c r="K175" s="145"/>
      <c r="L175" s="146"/>
    </row>
    <row r="176" spans="1:32" x14ac:dyDescent="0.4">
      <c r="A176" s="147"/>
      <c r="B176" s="145" t="s">
        <v>283</v>
      </c>
      <c r="C176" s="148"/>
      <c r="D176" s="148"/>
      <c r="E176" s="146"/>
      <c r="H176" s="149">
        <v>0.6</v>
      </c>
      <c r="I176" s="150" t="s">
        <v>284</v>
      </c>
      <c r="J176" s="135"/>
      <c r="K176" s="135"/>
      <c r="L176" s="136"/>
    </row>
    <row r="177" spans="1:32" ht="15" thickBot="1" x14ac:dyDescent="0.45">
      <c r="A177" s="151"/>
      <c r="B177" s="139" t="s">
        <v>285</v>
      </c>
      <c r="C177" s="140"/>
      <c r="D177" s="152"/>
      <c r="E177" s="153"/>
      <c r="F177" s="18"/>
      <c r="G177" s="18"/>
      <c r="H177" s="154">
        <v>1</v>
      </c>
      <c r="I177" s="155" t="s">
        <v>286</v>
      </c>
      <c r="J177" s="156"/>
      <c r="K177" s="156"/>
      <c r="L177" s="157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</row>
    <row r="178" spans="1:32" x14ac:dyDescent="0.4">
      <c r="A178" s="158"/>
      <c r="B178" s="139" t="s">
        <v>287</v>
      </c>
      <c r="C178" s="140"/>
      <c r="D178" s="140"/>
      <c r="E178" s="141"/>
      <c r="F178" s="18"/>
      <c r="G178" s="18"/>
      <c r="H178" s="159">
        <v>0.2</v>
      </c>
      <c r="I178" s="134" t="s">
        <v>288</v>
      </c>
      <c r="J178" s="160"/>
      <c r="K178" s="160"/>
      <c r="L178" s="161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</row>
    <row r="179" spans="1:32" ht="15" thickBot="1" x14ac:dyDescent="0.45">
      <c r="A179" s="162" t="s">
        <v>289</v>
      </c>
      <c r="B179" s="145" t="s">
        <v>290</v>
      </c>
      <c r="C179" s="148"/>
      <c r="D179" s="148"/>
      <c r="E179" s="146"/>
      <c r="F179" s="18"/>
      <c r="G179" s="18"/>
      <c r="H179" s="163">
        <v>0.21</v>
      </c>
      <c r="I179" s="164" t="s">
        <v>291</v>
      </c>
      <c r="J179" s="165"/>
      <c r="K179" s="165"/>
      <c r="L179" s="166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</row>
    <row r="180" spans="1:32" ht="15" thickBot="1" x14ac:dyDescent="0.45">
      <c r="A180" s="167" t="s">
        <v>292</v>
      </c>
      <c r="B180" s="168" t="s">
        <v>293</v>
      </c>
      <c r="C180" s="168"/>
      <c r="D180" s="168"/>
      <c r="E180" s="169"/>
      <c r="F180" s="18"/>
      <c r="G180" s="18"/>
      <c r="H180" s="170">
        <v>20</v>
      </c>
      <c r="I180" s="134" t="s">
        <v>294</v>
      </c>
      <c r="J180" s="135"/>
      <c r="K180" s="135"/>
      <c r="L180" s="136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</row>
    <row r="181" spans="1:32" ht="15" thickBot="1" x14ac:dyDescent="0.45">
      <c r="A181" s="171"/>
      <c r="B181" s="172" t="s">
        <v>295</v>
      </c>
      <c r="C181" s="63"/>
      <c r="D181" s="63"/>
      <c r="E181" s="64"/>
      <c r="H181" s="173">
        <v>21</v>
      </c>
      <c r="I181" s="139" t="s">
        <v>296</v>
      </c>
      <c r="J181" s="140"/>
      <c r="K181" s="140"/>
      <c r="L181" s="141"/>
    </row>
    <row r="182" spans="1:32" ht="15" thickBot="1" x14ac:dyDescent="0.45">
      <c r="H182" s="174">
        <v>20</v>
      </c>
      <c r="I182" s="175" t="s">
        <v>297</v>
      </c>
      <c r="J182" s="156"/>
      <c r="K182" s="156"/>
      <c r="L182" s="157"/>
    </row>
  </sheetData>
  <conditionalFormatting sqref="H178">
    <cfRule type="cellIs" dxfId="186" priority="427" operator="greaterThan">
      <formula>0.205</formula>
    </cfRule>
    <cfRule type="cellIs" dxfId="185" priority="428" operator="lessThan">
      <formula>0.2044</formula>
    </cfRule>
  </conditionalFormatting>
  <conditionalFormatting sqref="H179">
    <cfRule type="cellIs" dxfId="184" priority="425" operator="greaterThan">
      <formula>0.205</formula>
    </cfRule>
    <cfRule type="cellIs" dxfId="183" priority="426" operator="lessThan">
      <formula>0.2044</formula>
    </cfRule>
  </conditionalFormatting>
  <conditionalFormatting sqref="H180">
    <cfRule type="cellIs" dxfId="182" priority="423" operator="greaterThan">
      <formula>20.5</formula>
    </cfRule>
    <cfRule type="cellIs" dxfId="181" priority="424" operator="lessThan">
      <formula>20.44</formula>
    </cfRule>
  </conditionalFormatting>
  <conditionalFormatting sqref="H181">
    <cfRule type="cellIs" dxfId="180" priority="421" operator="greaterThan">
      <formula>20.5</formula>
    </cfRule>
    <cfRule type="cellIs" dxfId="179" priority="422" operator="lessThan">
      <formula>20.44</formula>
    </cfRule>
  </conditionalFormatting>
  <conditionalFormatting sqref="H182">
    <cfRule type="cellIs" dxfId="178" priority="419" operator="greaterThan">
      <formula>20.5</formula>
    </cfRule>
    <cfRule type="cellIs" dxfId="177" priority="420" operator="lessThan">
      <formula>20.44</formula>
    </cfRule>
  </conditionalFormatting>
  <conditionalFormatting sqref="H173">
    <cfRule type="cellIs" dxfId="176" priority="414" operator="lessThan">
      <formula>0.8</formula>
    </cfRule>
    <cfRule type="cellIs" dxfId="175" priority="415" operator="greaterThan">
      <formula>1.2</formula>
    </cfRule>
    <cfRule type="cellIs" dxfId="174" priority="416" operator="between">
      <formula>0.8</formula>
      <formula>0.9</formula>
    </cfRule>
    <cfRule type="cellIs" dxfId="173" priority="417" operator="between">
      <formula>1.1</formula>
      <formula>1.2</formula>
    </cfRule>
    <cfRule type="cellIs" dxfId="172" priority="418" operator="between">
      <formula>0.9</formula>
      <formula>1.1</formula>
    </cfRule>
  </conditionalFormatting>
  <conditionalFormatting sqref="H174">
    <cfRule type="cellIs" dxfId="171" priority="409" operator="lessThan">
      <formula>0.8</formula>
    </cfRule>
    <cfRule type="cellIs" dxfId="170" priority="410" operator="greaterThan">
      <formula>1.2</formula>
    </cfRule>
    <cfRule type="cellIs" dxfId="169" priority="411" operator="between">
      <formula>0.8</formula>
      <formula>0.9</formula>
    </cfRule>
    <cfRule type="cellIs" dxfId="168" priority="412" operator="between">
      <formula>1.1</formula>
      <formula>1.2</formula>
    </cfRule>
    <cfRule type="cellIs" dxfId="167" priority="413" operator="between">
      <formula>0.9</formula>
      <formula>1.1</formula>
    </cfRule>
  </conditionalFormatting>
  <conditionalFormatting sqref="H175">
    <cfRule type="cellIs" dxfId="166" priority="404" operator="lessThan">
      <formula>0.8</formula>
    </cfRule>
    <cfRule type="cellIs" dxfId="165" priority="405" operator="greaterThan">
      <formula>1.2</formula>
    </cfRule>
    <cfRule type="cellIs" dxfId="164" priority="406" operator="between">
      <formula>0.8</formula>
      <formula>0.9</formula>
    </cfRule>
    <cfRule type="cellIs" dxfId="163" priority="407" operator="between">
      <formula>1.1</formula>
      <formula>1.2</formula>
    </cfRule>
    <cfRule type="cellIs" dxfId="162" priority="408" operator="between">
      <formula>0.9</formula>
      <formula>1.1</formula>
    </cfRule>
  </conditionalFormatting>
  <conditionalFormatting sqref="H176">
    <cfRule type="cellIs" dxfId="161" priority="401" operator="lessThan">
      <formula>0.6499</formula>
    </cfRule>
    <cfRule type="cellIs" dxfId="160" priority="402" operator="greaterThan">
      <formula>1.351</formula>
    </cfRule>
    <cfRule type="cellIs" dxfId="159" priority="403" operator="between">
      <formula>0.65</formula>
      <formula>1.35</formula>
    </cfRule>
  </conditionalFormatting>
  <conditionalFormatting sqref="H177">
    <cfRule type="cellIs" dxfId="158" priority="398" operator="lessThan">
      <formula>0.6499</formula>
    </cfRule>
    <cfRule type="cellIs" dxfId="157" priority="399" operator="greaterThan">
      <formula>1.351</formula>
    </cfRule>
    <cfRule type="cellIs" dxfId="156" priority="400" operator="between">
      <formula>0.65</formula>
      <formula>1.35</formula>
    </cfRule>
  </conditionalFormatting>
  <conditionalFormatting sqref="E49">
    <cfRule type="cellIs" dxfId="155" priority="393" operator="lessThan">
      <formula>0.8</formula>
    </cfRule>
    <cfRule type="cellIs" dxfId="154" priority="394" operator="greaterThan">
      <formula>1.2</formula>
    </cfRule>
    <cfRule type="cellIs" dxfId="153" priority="395" operator="between">
      <formula>0.8</formula>
      <formula>0.9</formula>
    </cfRule>
    <cfRule type="cellIs" dxfId="152" priority="396" operator="between">
      <formula>1.1</formula>
      <formula>1.2</formula>
    </cfRule>
    <cfRule type="cellIs" dxfId="151" priority="397" operator="between">
      <formula>0.9</formula>
      <formula>1.1</formula>
    </cfRule>
  </conditionalFormatting>
  <conditionalFormatting sqref="O53">
    <cfRule type="cellIs" dxfId="150" priority="388" operator="lessThan">
      <formula>0.8</formula>
    </cfRule>
    <cfRule type="cellIs" dxfId="149" priority="389" operator="greaterThan">
      <formula>1.2</formula>
    </cfRule>
    <cfRule type="cellIs" dxfId="148" priority="390" operator="between">
      <formula>0.8</formula>
      <formula>0.9</formula>
    </cfRule>
    <cfRule type="cellIs" dxfId="147" priority="391" operator="between">
      <formula>1.1</formula>
      <formula>1.2</formula>
    </cfRule>
    <cfRule type="cellIs" dxfId="146" priority="392" operator="between">
      <formula>0.9</formula>
      <formula>1.1</formula>
    </cfRule>
  </conditionalFormatting>
  <conditionalFormatting sqref="S57">
    <cfRule type="cellIs" dxfId="145" priority="383" operator="lessThan">
      <formula>0.8</formula>
    </cfRule>
    <cfRule type="cellIs" dxfId="144" priority="384" operator="greaterThan">
      <formula>1.2</formula>
    </cfRule>
    <cfRule type="cellIs" dxfId="143" priority="385" operator="between">
      <formula>0.8</formula>
      <formula>0.9</formula>
    </cfRule>
    <cfRule type="cellIs" dxfId="142" priority="386" operator="between">
      <formula>1.1</formula>
      <formula>1.2</formula>
    </cfRule>
    <cfRule type="cellIs" dxfId="141" priority="387" operator="between">
      <formula>0.9</formula>
      <formula>1.1</formula>
    </cfRule>
  </conditionalFormatting>
  <conditionalFormatting sqref="J59">
    <cfRule type="cellIs" dxfId="140" priority="378" operator="lessThan">
      <formula>0.8</formula>
    </cfRule>
    <cfRule type="cellIs" dxfId="139" priority="379" operator="greaterThan">
      <formula>1.2</formula>
    </cfRule>
    <cfRule type="cellIs" dxfId="138" priority="380" operator="between">
      <formula>0.8</formula>
      <formula>0.9</formula>
    </cfRule>
    <cfRule type="cellIs" dxfId="137" priority="381" operator="between">
      <formula>1.1</formula>
      <formula>1.2</formula>
    </cfRule>
    <cfRule type="cellIs" dxfId="136" priority="382" operator="between">
      <formula>0.9</formula>
      <formula>1.1</formula>
    </cfRule>
  </conditionalFormatting>
  <conditionalFormatting sqref="R59">
    <cfRule type="cellIs" dxfId="135" priority="373" operator="lessThan">
      <formula>0.8</formula>
    </cfRule>
    <cfRule type="cellIs" dxfId="134" priority="374" operator="greaterThan">
      <formula>1.2</formula>
    </cfRule>
    <cfRule type="cellIs" dxfId="133" priority="375" operator="between">
      <formula>0.8</formula>
      <formula>0.9</formula>
    </cfRule>
    <cfRule type="cellIs" dxfId="132" priority="376" operator="between">
      <formula>1.1</formula>
      <formula>1.2</formula>
    </cfRule>
    <cfRule type="cellIs" dxfId="131" priority="377" operator="between">
      <formula>0.9</formula>
      <formula>1.1</formula>
    </cfRule>
  </conditionalFormatting>
  <conditionalFormatting sqref="AD63">
    <cfRule type="cellIs" dxfId="130" priority="368" operator="lessThan">
      <formula>0.8</formula>
    </cfRule>
    <cfRule type="cellIs" dxfId="129" priority="369" operator="greaterThan">
      <formula>1.2</formula>
    </cfRule>
    <cfRule type="cellIs" dxfId="128" priority="370" operator="between">
      <formula>0.8</formula>
      <formula>0.9</formula>
    </cfRule>
    <cfRule type="cellIs" dxfId="127" priority="371" operator="between">
      <formula>1.1</formula>
      <formula>1.2</formula>
    </cfRule>
    <cfRule type="cellIs" dxfId="126" priority="372" operator="between">
      <formula>0.9</formula>
      <formula>1.1</formula>
    </cfRule>
  </conditionalFormatting>
  <conditionalFormatting sqref="D68:AF68">
    <cfRule type="cellIs" dxfId="125" priority="363" operator="lessThan">
      <formula>0.8</formula>
    </cfRule>
    <cfRule type="cellIs" dxfId="124" priority="364" operator="greaterThan">
      <formula>1.2</formula>
    </cfRule>
    <cfRule type="cellIs" dxfId="123" priority="365" operator="between">
      <formula>0.8</formula>
      <formula>0.9</formula>
    </cfRule>
    <cfRule type="cellIs" dxfId="122" priority="366" operator="between">
      <formula>1.1</formula>
      <formula>1.2</formula>
    </cfRule>
    <cfRule type="cellIs" dxfId="121" priority="367" operator="between">
      <formula>0.9</formula>
      <formula>1.1</formula>
    </cfRule>
  </conditionalFormatting>
  <conditionalFormatting sqref="D120:AF120">
    <cfRule type="cellIs" dxfId="120" priority="348" operator="lessThan">
      <formula>0.8</formula>
    </cfRule>
    <cfRule type="cellIs" dxfId="119" priority="349" operator="greaterThan">
      <formula>1.2</formula>
    </cfRule>
    <cfRule type="cellIs" dxfId="118" priority="350" operator="between">
      <formula>0.8</formula>
      <formula>0.9</formula>
    </cfRule>
    <cfRule type="cellIs" dxfId="117" priority="351" operator="between">
      <formula>1.1</formula>
      <formula>1.2</formula>
    </cfRule>
    <cfRule type="cellIs" dxfId="116" priority="352" operator="between">
      <formula>0.9</formula>
      <formula>1.1</formula>
    </cfRule>
  </conditionalFormatting>
  <conditionalFormatting sqref="D160:AF160">
    <cfRule type="cellIs" dxfId="115" priority="343" operator="lessThan">
      <formula>0.8</formula>
    </cfRule>
    <cfRule type="cellIs" dxfId="114" priority="344" operator="greaterThan">
      <formula>1.2</formula>
    </cfRule>
    <cfRule type="cellIs" dxfId="113" priority="345" operator="between">
      <formula>0.8</formula>
      <formula>0.9</formula>
    </cfRule>
    <cfRule type="cellIs" dxfId="112" priority="346" operator="between">
      <formula>1.1</formula>
      <formula>1.2</formula>
    </cfRule>
    <cfRule type="cellIs" dxfId="111" priority="347" operator="between">
      <formula>0.9</formula>
      <formula>1.1</formula>
    </cfRule>
  </conditionalFormatting>
  <conditionalFormatting sqref="R154:AF154 D154:P154">
    <cfRule type="cellIs" dxfId="110" priority="341" operator="greaterThan">
      <formula>0.205</formula>
    </cfRule>
    <cfRule type="cellIs" dxfId="109" priority="342" operator="lessThan">
      <formula>0.205</formula>
    </cfRule>
  </conditionalFormatting>
  <conditionalFormatting sqref="Q154">
    <cfRule type="cellIs" dxfId="108" priority="339" operator="greaterThan">
      <formula>0.205</formula>
    </cfRule>
    <cfRule type="cellIs" dxfId="107" priority="340" operator="lessThan">
      <formula>0.205</formula>
    </cfRule>
  </conditionalFormatting>
  <conditionalFormatting sqref="R139:AF139 D139:P139">
    <cfRule type="cellIs" dxfId="106" priority="337" operator="greaterThan">
      <formula>0.205</formula>
    </cfRule>
    <cfRule type="cellIs" dxfId="105" priority="338" operator="lessThan">
      <formula>0.205</formula>
    </cfRule>
  </conditionalFormatting>
  <conditionalFormatting sqref="Q139">
    <cfRule type="cellIs" dxfId="104" priority="335" operator="greaterThan">
      <formula>0.205</formula>
    </cfRule>
    <cfRule type="cellIs" dxfId="103" priority="336" operator="lessThan">
      <formula>0.205</formula>
    </cfRule>
  </conditionalFormatting>
  <conditionalFormatting sqref="R136:AF136 D136:P136">
    <cfRule type="cellIs" dxfId="102" priority="333" operator="greaterThan">
      <formula>0.205</formula>
    </cfRule>
    <cfRule type="cellIs" dxfId="101" priority="334" operator="lessThan">
      <formula>0.205</formula>
    </cfRule>
  </conditionalFormatting>
  <conditionalFormatting sqref="Q136">
    <cfRule type="cellIs" dxfId="100" priority="331" operator="greaterThan">
      <formula>0.205</formula>
    </cfRule>
    <cfRule type="cellIs" dxfId="99" priority="332" operator="lessThan">
      <formula>0.205</formula>
    </cfRule>
  </conditionalFormatting>
  <conditionalFormatting sqref="R114:AF114 D114:P114">
    <cfRule type="cellIs" dxfId="98" priority="329" operator="greaterThan">
      <formula>0.205</formula>
    </cfRule>
    <cfRule type="cellIs" dxfId="97" priority="330" operator="lessThan">
      <formula>0.205</formula>
    </cfRule>
  </conditionalFormatting>
  <conditionalFormatting sqref="Q114">
    <cfRule type="cellIs" dxfId="96" priority="327" operator="greaterThan">
      <formula>0.205</formula>
    </cfRule>
    <cfRule type="cellIs" dxfId="95" priority="328" operator="lessThan">
      <formula>0.205</formula>
    </cfRule>
  </conditionalFormatting>
  <conditionalFormatting sqref="R101:AF101 D101:P101">
    <cfRule type="cellIs" dxfId="94" priority="325" operator="greaterThan">
      <formula>0.205</formula>
    </cfRule>
    <cfRule type="cellIs" dxfId="93" priority="326" operator="lessThan">
      <formula>0.205</formula>
    </cfRule>
  </conditionalFormatting>
  <conditionalFormatting sqref="Q101">
    <cfRule type="cellIs" dxfId="92" priority="323" operator="greaterThan">
      <formula>0.205</formula>
    </cfRule>
    <cfRule type="cellIs" dxfId="91" priority="324" operator="lessThan">
      <formula>0.205</formula>
    </cfRule>
  </conditionalFormatting>
  <conditionalFormatting sqref="R89:AF89 D89:P89">
    <cfRule type="cellIs" dxfId="90" priority="321" operator="greaterThan">
      <formula>0.205</formula>
    </cfRule>
    <cfRule type="cellIs" dxfId="89" priority="322" operator="lessThan">
      <formula>0.205</formula>
    </cfRule>
  </conditionalFormatting>
  <conditionalFormatting sqref="Q89">
    <cfRule type="cellIs" dxfId="88" priority="319" operator="greaterThan">
      <formula>0.205</formula>
    </cfRule>
    <cfRule type="cellIs" dxfId="87" priority="320" operator="lessThan">
      <formula>0.205</formula>
    </cfRule>
  </conditionalFormatting>
  <conditionalFormatting sqref="R73:AF73 D73:P73">
    <cfRule type="cellIs" dxfId="86" priority="257" operator="greaterThan">
      <formula>0.205</formula>
    </cfRule>
    <cfRule type="cellIs" dxfId="85" priority="258" operator="lessThan">
      <formula>0.205</formula>
    </cfRule>
  </conditionalFormatting>
  <conditionalFormatting sqref="Q73">
    <cfRule type="cellIs" dxfId="84" priority="255" operator="greaterThan">
      <formula>0.205</formula>
    </cfRule>
    <cfRule type="cellIs" dxfId="83" priority="256" operator="lessThan">
      <formula>0.205</formula>
    </cfRule>
  </conditionalFormatting>
  <conditionalFormatting sqref="D75:AF75">
    <cfRule type="cellIs" dxfId="82" priority="252" operator="lessThan">
      <formula>0.6499</formula>
    </cfRule>
    <cfRule type="cellIs" dxfId="81" priority="253" operator="greaterThan">
      <formula>1.351</formula>
    </cfRule>
    <cfRule type="cellIs" dxfId="80" priority="254" operator="between">
      <formula>0.65</formula>
      <formula>1.35</formula>
    </cfRule>
  </conditionalFormatting>
  <conditionalFormatting sqref="D77:AF77">
    <cfRule type="cellIs" dxfId="79" priority="249" operator="lessThan">
      <formula>0.6499</formula>
    </cfRule>
    <cfRule type="cellIs" dxfId="78" priority="250" operator="greaterThan">
      <formula>1.351</formula>
    </cfRule>
    <cfRule type="cellIs" dxfId="77" priority="251" operator="between">
      <formula>0.65</formula>
      <formula>1.35</formula>
    </cfRule>
  </conditionalFormatting>
  <conditionalFormatting sqref="D116:AF116">
    <cfRule type="cellIs" dxfId="76" priority="234" operator="lessThan">
      <formula>0.6499</formula>
    </cfRule>
    <cfRule type="cellIs" dxfId="75" priority="235" operator="greaterThan">
      <formula>1.351</formula>
    </cfRule>
    <cfRule type="cellIs" dxfId="74" priority="236" operator="between">
      <formula>0.65</formula>
      <formula>1.35</formula>
    </cfRule>
  </conditionalFormatting>
  <conditionalFormatting sqref="D118:AF118">
    <cfRule type="cellIs" dxfId="73" priority="231" operator="lessThan">
      <formula>0.6499</formula>
    </cfRule>
    <cfRule type="cellIs" dxfId="72" priority="232" operator="greaterThan">
      <formula>1.351</formula>
    </cfRule>
    <cfRule type="cellIs" dxfId="71" priority="233" operator="between">
      <formula>0.65</formula>
      <formula>1.35</formula>
    </cfRule>
  </conditionalFormatting>
  <conditionalFormatting sqref="D156:AF156">
    <cfRule type="cellIs" dxfId="70" priority="228" operator="lessThan">
      <formula>0.6499</formula>
    </cfRule>
    <cfRule type="cellIs" dxfId="69" priority="229" operator="greaterThan">
      <formula>1.351</formula>
    </cfRule>
    <cfRule type="cellIs" dxfId="68" priority="230" operator="between">
      <formula>0.65</formula>
      <formula>1.35</formula>
    </cfRule>
  </conditionalFormatting>
  <conditionalFormatting sqref="D158:AF158">
    <cfRule type="cellIs" dxfId="67" priority="225" operator="lessThan">
      <formula>0.6499</formula>
    </cfRule>
    <cfRule type="cellIs" dxfId="66" priority="226" operator="greaterThan">
      <formula>1.351</formula>
    </cfRule>
    <cfRule type="cellIs" dxfId="65" priority="227" operator="between">
      <formula>0.65</formula>
      <formula>1.35</formula>
    </cfRule>
  </conditionalFormatting>
  <conditionalFormatting sqref="D150:AF150">
    <cfRule type="cellIs" dxfId="64" priority="220" operator="lessThan">
      <formula>0.8</formula>
    </cfRule>
    <cfRule type="cellIs" dxfId="63" priority="221" operator="greaterThan">
      <formula>1.2</formula>
    </cfRule>
    <cfRule type="cellIs" dxfId="62" priority="222" operator="between">
      <formula>0.8</formula>
      <formula>0.9</formula>
    </cfRule>
    <cfRule type="cellIs" dxfId="61" priority="223" operator="between">
      <formula>1.1</formula>
      <formula>1.2</formula>
    </cfRule>
    <cfRule type="cellIs" dxfId="60" priority="224" operator="between">
      <formula>0.9</formula>
      <formula>1.1</formula>
    </cfRule>
  </conditionalFormatting>
  <conditionalFormatting sqref="D127:AF127">
    <cfRule type="cellIs" dxfId="59" priority="215" operator="lessThan">
      <formula>0.8</formula>
    </cfRule>
    <cfRule type="cellIs" dxfId="58" priority="216" operator="greaterThan">
      <formula>1.2</formula>
    </cfRule>
    <cfRule type="cellIs" dxfId="57" priority="217" operator="between">
      <formula>0.8</formula>
      <formula>0.9</formula>
    </cfRule>
    <cfRule type="cellIs" dxfId="56" priority="218" operator="between">
      <formula>1.1</formula>
      <formula>1.2</formula>
    </cfRule>
    <cfRule type="cellIs" dxfId="55" priority="219" operator="between">
      <formula>0.9</formula>
      <formula>1.1</formula>
    </cfRule>
  </conditionalFormatting>
  <conditionalFormatting sqref="D110:AF110">
    <cfRule type="cellIs" dxfId="54" priority="210" operator="lessThan">
      <formula>0.8</formula>
    </cfRule>
    <cfRule type="cellIs" dxfId="53" priority="211" operator="greaterThan">
      <formula>1.2</formula>
    </cfRule>
    <cfRule type="cellIs" dxfId="52" priority="212" operator="between">
      <formula>0.8</formula>
      <formula>0.9</formula>
    </cfRule>
    <cfRule type="cellIs" dxfId="51" priority="213" operator="between">
      <formula>1.1</formula>
      <formula>1.2</formula>
    </cfRule>
    <cfRule type="cellIs" dxfId="50" priority="214" operator="between">
      <formula>0.9</formula>
      <formula>1.1</formula>
    </cfRule>
  </conditionalFormatting>
  <conditionalFormatting sqref="D84:AF84">
    <cfRule type="cellIs" dxfId="49" priority="205" operator="lessThan">
      <formula>0.8</formula>
    </cfRule>
    <cfRule type="cellIs" dxfId="48" priority="206" operator="greaterThan">
      <formula>1.2</formula>
    </cfRule>
    <cfRule type="cellIs" dxfId="47" priority="207" operator="between">
      <formula>0.8</formula>
      <formula>0.9</formula>
    </cfRule>
    <cfRule type="cellIs" dxfId="46" priority="208" operator="between">
      <formula>1.1</formula>
      <formula>1.2</formula>
    </cfRule>
    <cfRule type="cellIs" dxfId="45" priority="209" operator="between">
      <formula>0.9</formula>
      <formula>1.1</formula>
    </cfRule>
  </conditionalFormatting>
  <conditionalFormatting sqref="D79:AF79">
    <cfRule type="cellIs" dxfId="44" priority="150" operator="lessThan">
      <formula>0.8</formula>
    </cfRule>
    <cfRule type="cellIs" dxfId="43" priority="151" operator="greaterThan">
      <formula>1.2</formula>
    </cfRule>
    <cfRule type="cellIs" dxfId="42" priority="152" operator="between">
      <formula>0.8</formula>
      <formula>0.9</formula>
    </cfRule>
    <cfRule type="cellIs" dxfId="41" priority="153" operator="between">
      <formula>1.1</formula>
      <formula>1.2</formula>
    </cfRule>
    <cfRule type="cellIs" dxfId="40" priority="154" operator="between">
      <formula>0.9</formula>
      <formula>1.1</formula>
    </cfRule>
  </conditionalFormatting>
  <conditionalFormatting sqref="D92:P92 R92:AF92">
    <cfRule type="cellIs" dxfId="39" priority="116" operator="greaterThan">
      <formula>1.3</formula>
    </cfRule>
    <cfRule type="cellIs" dxfId="38" priority="117" operator="lessThan">
      <formula>0.7</formula>
    </cfRule>
    <cfRule type="cellIs" dxfId="37" priority="118" operator="between">
      <formula>0.7</formula>
      <formula>0.8</formula>
    </cfRule>
    <cfRule type="cellIs" dxfId="36" priority="119" operator="between">
      <formula>1.2</formula>
      <formula>1.3</formula>
    </cfRule>
    <cfRule type="cellIs" dxfId="35" priority="120" operator="between">
      <formula>0.8</formula>
      <formula>1.2</formula>
    </cfRule>
  </conditionalFormatting>
  <conditionalFormatting sqref="D95:P95 R95:AF95">
    <cfRule type="cellIs" dxfId="34" priority="111" operator="greaterThan">
      <formula>1.3</formula>
    </cfRule>
    <cfRule type="cellIs" dxfId="33" priority="112" operator="lessThan">
      <formula>0.7</formula>
    </cfRule>
    <cfRule type="cellIs" dxfId="32" priority="113" operator="between">
      <formula>0.7</formula>
      <formula>0.8</formula>
    </cfRule>
    <cfRule type="cellIs" dxfId="31" priority="114" operator="between">
      <formula>1.2</formula>
      <formula>1.3</formula>
    </cfRule>
    <cfRule type="cellIs" dxfId="30" priority="115" operator="between">
      <formula>0.8</formula>
      <formula>1.2</formula>
    </cfRule>
  </conditionalFormatting>
  <conditionalFormatting sqref="D131:P131 R131:AF131">
    <cfRule type="cellIs" dxfId="29" priority="106" operator="greaterThan">
      <formula>1.3</formula>
    </cfRule>
    <cfRule type="cellIs" dxfId="28" priority="107" operator="lessThan">
      <formula>0.7</formula>
    </cfRule>
    <cfRule type="cellIs" dxfId="27" priority="108" operator="between">
      <formula>0.7</formula>
      <formula>0.8</formula>
    </cfRule>
    <cfRule type="cellIs" dxfId="26" priority="109" operator="between">
      <formula>1.2</formula>
      <formula>1.3</formula>
    </cfRule>
    <cfRule type="cellIs" dxfId="25" priority="110" operator="between">
      <formula>0.8</formula>
      <formula>1.2</formula>
    </cfRule>
  </conditionalFormatting>
  <conditionalFormatting sqref="D98:P98 R98:AF98">
    <cfRule type="cellIs" dxfId="24" priority="101" operator="greaterThan">
      <formula>1.3</formula>
    </cfRule>
    <cfRule type="cellIs" dxfId="23" priority="102" operator="lessThan">
      <formula>0.7</formula>
    </cfRule>
    <cfRule type="cellIs" dxfId="22" priority="103" operator="between">
      <formula>0.7</formula>
      <formula>0.8</formula>
    </cfRule>
    <cfRule type="cellIs" dxfId="21" priority="104" operator="between">
      <formula>1.2</formula>
      <formula>1.3</formula>
    </cfRule>
    <cfRule type="cellIs" dxfId="20" priority="105" operator="between">
      <formula>0.8</formula>
      <formula>1.2</formula>
    </cfRule>
  </conditionalFormatting>
  <conditionalFormatting sqref="D104:P104 R104:AF104">
    <cfRule type="cellIs" dxfId="19" priority="16" operator="greaterThan">
      <formula>1.3</formula>
    </cfRule>
    <cfRule type="cellIs" dxfId="18" priority="17" operator="lessThan">
      <formula>0.7</formula>
    </cfRule>
    <cfRule type="cellIs" dxfId="17" priority="18" operator="between">
      <formula>0.7</formula>
      <formula>0.8</formula>
    </cfRule>
    <cfRule type="cellIs" dxfId="16" priority="19" operator="between">
      <formula>1.2</formula>
      <formula>1.3</formula>
    </cfRule>
    <cfRule type="cellIs" dxfId="15" priority="20" operator="between">
      <formula>0.8</formula>
      <formula>1.2</formula>
    </cfRule>
  </conditionalFormatting>
  <conditionalFormatting sqref="D107:P107 R107:AF107">
    <cfRule type="cellIs" dxfId="14" priority="11" operator="greaterThan">
      <formula>1.3</formula>
    </cfRule>
    <cfRule type="cellIs" dxfId="13" priority="12" operator="lessThan">
      <formula>0.7</formula>
    </cfRule>
    <cfRule type="cellIs" dxfId="12" priority="13" operator="between">
      <formula>0.7</formula>
      <formula>0.8</formula>
    </cfRule>
    <cfRule type="cellIs" dxfId="11" priority="14" operator="between">
      <formula>1.2</formula>
      <formula>1.3</formula>
    </cfRule>
    <cfRule type="cellIs" dxfId="10" priority="15" operator="between">
      <formula>0.8</formula>
      <formula>1.2</formula>
    </cfRule>
  </conditionalFormatting>
  <conditionalFormatting sqref="D142:P142 R142:AF142">
    <cfRule type="cellIs" dxfId="9" priority="6" operator="greaterThan">
      <formula>1.3</formula>
    </cfRule>
    <cfRule type="cellIs" dxfId="8" priority="7" operator="lessThan">
      <formula>0.7</formula>
    </cfRule>
    <cfRule type="cellIs" dxfId="7" priority="8" operator="between">
      <formula>0.7</formula>
      <formula>0.8</formula>
    </cfRule>
    <cfRule type="cellIs" dxfId="6" priority="9" operator="between">
      <formula>1.2</formula>
      <formula>1.3</formula>
    </cfRule>
    <cfRule type="cellIs" dxfId="5" priority="10" operator="between">
      <formula>0.8</formula>
      <formula>1.2</formula>
    </cfRule>
  </conditionalFormatting>
  <conditionalFormatting sqref="D145:P145 R145:AF145">
    <cfRule type="cellIs" dxfId="4" priority="1" operator="greaterThan">
      <formula>1.3</formula>
    </cfRule>
    <cfRule type="cellIs" dxfId="3" priority="2" operator="lessThan">
      <formula>0.7</formula>
    </cfRule>
    <cfRule type="cellIs" dxfId="2" priority="3" operator="between">
      <formula>0.7</formula>
      <formula>0.8</formula>
    </cfRule>
    <cfRule type="cellIs" dxfId="1" priority="4" operator="between">
      <formula>1.2</formula>
      <formula>1.3</formula>
    </cfRule>
    <cfRule type="cellIs" dxfId="0" priority="5" operator="between">
      <formula>0.8</formula>
      <formula>1.2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6A968-4241-4707-B692-07C0349BDB02}">
  <dimension ref="A2:BS84"/>
  <sheetViews>
    <sheetView workbookViewId="0"/>
  </sheetViews>
  <sheetFormatPr defaultRowHeight="14.6" x14ac:dyDescent="0.4"/>
  <cols>
    <col min="1" max="1" width="39.3046875" bestFit="1" customWidth="1"/>
    <col min="2" max="2" width="8.84375" customWidth="1"/>
    <col min="3" max="3" width="14.84375" bestFit="1" customWidth="1"/>
    <col min="4" max="4" width="7.3828125" customWidth="1"/>
    <col min="5" max="5" width="9.53515625" bestFit="1" customWidth="1"/>
    <col min="6" max="6" width="13.69140625" bestFit="1" customWidth="1"/>
    <col min="7" max="7" width="17.3046875" bestFit="1" customWidth="1"/>
    <col min="8" max="8" width="11.3828125" bestFit="1" customWidth="1"/>
    <col min="9" max="9" width="11.15234375" bestFit="1" customWidth="1"/>
    <col min="10" max="10" width="19.69140625" bestFit="1" customWidth="1"/>
    <col min="11" max="11" width="19.3046875" bestFit="1" customWidth="1"/>
    <col min="12" max="12" width="19.53515625" bestFit="1" customWidth="1"/>
    <col min="13" max="13" width="18.53515625" bestFit="1" customWidth="1"/>
    <col min="14" max="14" width="19.53515625" bestFit="1" customWidth="1"/>
    <col min="15" max="15" width="19.69140625" bestFit="1" customWidth="1"/>
    <col min="16" max="16" width="19.53515625" bestFit="1" customWidth="1"/>
    <col min="17" max="18" width="19.69140625" bestFit="1" customWidth="1"/>
    <col min="19" max="19" width="19.3046875" bestFit="1" customWidth="1"/>
    <col min="20" max="20" width="19.69140625" bestFit="1" customWidth="1"/>
    <col min="21" max="21" width="19.53515625" bestFit="1" customWidth="1"/>
    <col min="22" max="22" width="18.53515625" bestFit="1" customWidth="1"/>
    <col min="23" max="23" width="18.84375" bestFit="1" customWidth="1"/>
    <col min="24" max="24" width="20.15234375" bestFit="1" customWidth="1"/>
    <col min="25" max="26" width="20.3046875" bestFit="1" customWidth="1"/>
    <col min="27" max="27" width="19.84375" bestFit="1" customWidth="1"/>
    <col min="28" max="28" width="19.3828125" bestFit="1" customWidth="1"/>
    <col min="29" max="29" width="18.53515625" bestFit="1" customWidth="1"/>
    <col min="30" max="30" width="19.69140625" bestFit="1" customWidth="1"/>
    <col min="31" max="31" width="18.3828125" bestFit="1" customWidth="1"/>
    <col min="32" max="33" width="19.53515625" bestFit="1" customWidth="1"/>
    <col min="34" max="34" width="19" bestFit="1" customWidth="1"/>
    <col min="35" max="35" width="19.53515625" bestFit="1" customWidth="1"/>
    <col min="36" max="36" width="19.15234375" bestFit="1" customWidth="1"/>
    <col min="37" max="37" width="19" bestFit="1" customWidth="1"/>
    <col min="38" max="38" width="18.69140625" bestFit="1" customWidth="1"/>
    <col min="39" max="39" width="19.53515625" bestFit="1" customWidth="1"/>
    <col min="40" max="40" width="19" bestFit="1" customWidth="1"/>
    <col min="41" max="41" width="20.84375" bestFit="1" customWidth="1"/>
    <col min="42" max="42" width="19" bestFit="1" customWidth="1"/>
    <col min="43" max="43" width="16.3828125" bestFit="1" customWidth="1"/>
    <col min="44" max="44" width="16" bestFit="1" customWidth="1"/>
    <col min="45" max="45" width="16.3046875" bestFit="1" customWidth="1"/>
    <col min="46" max="46" width="15.3046875" bestFit="1" customWidth="1"/>
    <col min="47" max="47" width="16.3046875" bestFit="1" customWidth="1"/>
    <col min="48" max="48" width="16.3828125" bestFit="1" customWidth="1"/>
    <col min="49" max="49" width="16.3046875" bestFit="1" customWidth="1"/>
    <col min="50" max="51" width="16.3828125" bestFit="1" customWidth="1"/>
    <col min="52" max="52" width="16" bestFit="1" customWidth="1"/>
    <col min="53" max="53" width="16.3828125" bestFit="1" customWidth="1"/>
    <col min="54" max="54" width="16.3046875" bestFit="1" customWidth="1"/>
    <col min="55" max="55" width="15.3046875" bestFit="1" customWidth="1"/>
    <col min="56" max="56" width="15.53515625" bestFit="1" customWidth="1"/>
    <col min="57" max="57" width="16.84375" bestFit="1" customWidth="1"/>
    <col min="58" max="59" width="17" bestFit="1" customWidth="1"/>
    <col min="60" max="60" width="16.53515625" bestFit="1" customWidth="1"/>
    <col min="61" max="61" width="16.15234375" bestFit="1" customWidth="1"/>
    <col min="62" max="62" width="15.3046875" bestFit="1" customWidth="1"/>
    <col min="63" max="63" width="16.3828125" bestFit="1" customWidth="1"/>
    <col min="64" max="64" width="15.15234375" bestFit="1" customWidth="1"/>
    <col min="65" max="66" width="16.3046875" bestFit="1" customWidth="1"/>
    <col min="67" max="67" width="15.69140625" bestFit="1" customWidth="1"/>
    <col min="68" max="68" width="15.84375" bestFit="1" customWidth="1"/>
    <col min="69" max="69" width="15.69140625" bestFit="1" customWidth="1"/>
    <col min="70" max="70" width="15.3828125" bestFit="1" customWidth="1"/>
    <col min="71" max="71" width="16.3046875" bestFit="1" customWidth="1"/>
  </cols>
  <sheetData>
    <row r="2" spans="1:71" x14ac:dyDescent="0.4">
      <c r="A2" t="s">
        <v>0</v>
      </c>
    </row>
    <row r="4" spans="1:71" x14ac:dyDescent="0.4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4">
      <c r="A5" s="1" t="s">
        <v>72</v>
      </c>
      <c r="B5" s="1" t="s">
        <v>73</v>
      </c>
      <c r="C5" s="2">
        <v>45531.39738425926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4">
      <c r="A6" s="1" t="s">
        <v>76</v>
      </c>
      <c r="B6" s="1" t="s">
        <v>77</v>
      </c>
      <c r="C6" s="2">
        <v>45531.399131944447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75</v>
      </c>
      <c r="AO6" t="s">
        <v>79</v>
      </c>
      <c r="AP6" t="s">
        <v>79</v>
      </c>
    </row>
    <row r="7" spans="1:71" x14ac:dyDescent="0.4">
      <c r="A7" s="1" t="s">
        <v>80</v>
      </c>
      <c r="B7" s="1" t="s">
        <v>77</v>
      </c>
      <c r="C7" s="2">
        <v>45531.400891203702</v>
      </c>
      <c r="J7" t="s">
        <v>81</v>
      </c>
      <c r="K7" t="s">
        <v>81</v>
      </c>
      <c r="L7" t="s">
        <v>81</v>
      </c>
      <c r="M7" t="s">
        <v>81</v>
      </c>
      <c r="N7" t="s">
        <v>81</v>
      </c>
      <c r="O7" t="s">
        <v>81</v>
      </c>
      <c r="P7" t="s">
        <v>81</v>
      </c>
      <c r="Q7" t="s">
        <v>81</v>
      </c>
      <c r="R7" t="s">
        <v>81</v>
      </c>
      <c r="S7" t="s">
        <v>81</v>
      </c>
      <c r="T7" t="s">
        <v>81</v>
      </c>
      <c r="U7" t="s">
        <v>81</v>
      </c>
      <c r="V7" t="s">
        <v>81</v>
      </c>
      <c r="W7" t="s">
        <v>81</v>
      </c>
      <c r="X7" t="s">
        <v>81</v>
      </c>
      <c r="Y7" t="s">
        <v>81</v>
      </c>
      <c r="Z7" t="s">
        <v>81</v>
      </c>
      <c r="AA7" t="s">
        <v>81</v>
      </c>
      <c r="AB7" t="s">
        <v>81</v>
      </c>
      <c r="AC7" t="s">
        <v>81</v>
      </c>
      <c r="AD7" t="s">
        <v>81</v>
      </c>
      <c r="AE7" t="s">
        <v>81</v>
      </c>
      <c r="AF7" t="s">
        <v>81</v>
      </c>
      <c r="AG7" t="s">
        <v>81</v>
      </c>
      <c r="AH7" t="s">
        <v>81</v>
      </c>
      <c r="AI7" t="s">
        <v>81</v>
      </c>
      <c r="AJ7" t="s">
        <v>81</v>
      </c>
      <c r="AK7" t="s">
        <v>81</v>
      </c>
      <c r="AL7" t="s">
        <v>81</v>
      </c>
      <c r="AM7" t="s">
        <v>81</v>
      </c>
      <c r="AN7" t="s">
        <v>79</v>
      </c>
      <c r="AO7" t="s">
        <v>79</v>
      </c>
      <c r="AP7" t="s">
        <v>79</v>
      </c>
    </row>
    <row r="8" spans="1:71" x14ac:dyDescent="0.4">
      <c r="A8" s="1" t="s">
        <v>82</v>
      </c>
      <c r="B8" s="1" t="s">
        <v>77</v>
      </c>
      <c r="C8" s="2">
        <v>45531.402638888889</v>
      </c>
      <c r="J8" t="s">
        <v>83</v>
      </c>
      <c r="K8" t="s">
        <v>83</v>
      </c>
      <c r="L8" t="s">
        <v>83</v>
      </c>
      <c r="M8" t="s">
        <v>83</v>
      </c>
      <c r="N8" t="s">
        <v>83</v>
      </c>
      <c r="O8" t="s">
        <v>83</v>
      </c>
      <c r="P8" t="s">
        <v>83</v>
      </c>
      <c r="Q8" t="s">
        <v>83</v>
      </c>
      <c r="R8" t="s">
        <v>83</v>
      </c>
      <c r="S8" t="s">
        <v>83</v>
      </c>
      <c r="T8" t="s">
        <v>83</v>
      </c>
      <c r="U8" t="s">
        <v>83</v>
      </c>
      <c r="V8" t="s">
        <v>83</v>
      </c>
      <c r="W8" t="s">
        <v>83</v>
      </c>
      <c r="X8" t="s">
        <v>83</v>
      </c>
      <c r="Y8" t="s">
        <v>83</v>
      </c>
      <c r="Z8" t="s">
        <v>83</v>
      </c>
      <c r="AA8" t="s">
        <v>83</v>
      </c>
      <c r="AB8" t="s">
        <v>83</v>
      </c>
      <c r="AC8" t="s">
        <v>83</v>
      </c>
      <c r="AD8" t="s">
        <v>83</v>
      </c>
      <c r="AE8" t="s">
        <v>83</v>
      </c>
      <c r="AF8" t="s">
        <v>83</v>
      </c>
      <c r="AG8" t="s">
        <v>83</v>
      </c>
      <c r="AH8" t="s">
        <v>83</v>
      </c>
      <c r="AI8" t="s">
        <v>83</v>
      </c>
      <c r="AJ8" t="s">
        <v>83</v>
      </c>
      <c r="AK8" t="s">
        <v>83</v>
      </c>
      <c r="AL8" t="s">
        <v>83</v>
      </c>
      <c r="AM8" t="s">
        <v>83</v>
      </c>
      <c r="AN8" t="s">
        <v>84</v>
      </c>
      <c r="AO8" t="s">
        <v>79</v>
      </c>
      <c r="AP8" t="s">
        <v>75</v>
      </c>
    </row>
    <row r="9" spans="1:71" x14ac:dyDescent="0.4">
      <c r="A9" s="1" t="s">
        <v>85</v>
      </c>
      <c r="B9" s="1" t="s">
        <v>77</v>
      </c>
      <c r="C9" s="2">
        <v>45531.404386574075</v>
      </c>
      <c r="J9" t="s">
        <v>86</v>
      </c>
      <c r="K9" t="s">
        <v>86</v>
      </c>
      <c r="L9" t="s">
        <v>86</v>
      </c>
      <c r="M9" t="s">
        <v>86</v>
      </c>
      <c r="N9" t="s">
        <v>86</v>
      </c>
      <c r="O9" t="s">
        <v>86</v>
      </c>
      <c r="P9" t="s">
        <v>86</v>
      </c>
      <c r="Q9" t="s">
        <v>86</v>
      </c>
      <c r="R9" t="s">
        <v>86</v>
      </c>
      <c r="S9" t="s">
        <v>86</v>
      </c>
      <c r="T9" t="s">
        <v>86</v>
      </c>
      <c r="U9" t="s">
        <v>86</v>
      </c>
      <c r="V9" t="s">
        <v>86</v>
      </c>
      <c r="W9" t="s">
        <v>86</v>
      </c>
      <c r="X9" t="s">
        <v>86</v>
      </c>
      <c r="Y9" t="s">
        <v>86</v>
      </c>
      <c r="Z9" t="s">
        <v>86</v>
      </c>
      <c r="AA9" t="s">
        <v>86</v>
      </c>
      <c r="AB9" t="s">
        <v>86</v>
      </c>
      <c r="AC9" t="s">
        <v>86</v>
      </c>
      <c r="AD9" t="s">
        <v>86</v>
      </c>
      <c r="AE9" t="s">
        <v>86</v>
      </c>
      <c r="AF9" t="s">
        <v>86</v>
      </c>
      <c r="AG9" t="s">
        <v>86</v>
      </c>
      <c r="AH9" t="s">
        <v>86</v>
      </c>
      <c r="AI9" t="s">
        <v>86</v>
      </c>
      <c r="AJ9" t="s">
        <v>86</v>
      </c>
      <c r="AK9" t="s">
        <v>86</v>
      </c>
      <c r="AL9" t="s">
        <v>86</v>
      </c>
      <c r="AM9" t="s">
        <v>86</v>
      </c>
      <c r="AN9" t="s">
        <v>87</v>
      </c>
      <c r="AO9" t="s">
        <v>75</v>
      </c>
      <c r="AP9" t="s">
        <v>84</v>
      </c>
    </row>
    <row r="10" spans="1:71" x14ac:dyDescent="0.4">
      <c r="A10" s="1" t="s">
        <v>88</v>
      </c>
      <c r="B10" s="1" t="s">
        <v>77</v>
      </c>
      <c r="C10" s="2">
        <v>45531.406157407408</v>
      </c>
      <c r="J10" t="s">
        <v>89</v>
      </c>
      <c r="K10" t="s">
        <v>89</v>
      </c>
      <c r="L10" t="s">
        <v>89</v>
      </c>
      <c r="M10" t="s">
        <v>89</v>
      </c>
      <c r="N10" t="s">
        <v>89</v>
      </c>
      <c r="O10" t="s">
        <v>89</v>
      </c>
      <c r="P10" t="s">
        <v>89</v>
      </c>
      <c r="Q10" t="s">
        <v>89</v>
      </c>
      <c r="R10" t="s">
        <v>89</v>
      </c>
      <c r="S10" t="s">
        <v>89</v>
      </c>
      <c r="T10" t="s">
        <v>89</v>
      </c>
      <c r="U10" t="s">
        <v>89</v>
      </c>
      <c r="V10" t="s">
        <v>89</v>
      </c>
      <c r="W10" t="s">
        <v>89</v>
      </c>
      <c r="X10" t="s">
        <v>89</v>
      </c>
      <c r="Y10" t="s">
        <v>89</v>
      </c>
      <c r="Z10" t="s">
        <v>89</v>
      </c>
      <c r="AA10" t="s">
        <v>89</v>
      </c>
      <c r="AB10" t="s">
        <v>89</v>
      </c>
      <c r="AC10" t="s">
        <v>89</v>
      </c>
      <c r="AD10" t="s">
        <v>89</v>
      </c>
      <c r="AE10" t="s">
        <v>89</v>
      </c>
      <c r="AF10" t="s">
        <v>89</v>
      </c>
      <c r="AG10" t="s">
        <v>89</v>
      </c>
      <c r="AH10" t="s">
        <v>89</v>
      </c>
      <c r="AI10" t="s">
        <v>89</v>
      </c>
      <c r="AJ10" t="s">
        <v>89</v>
      </c>
      <c r="AK10" t="s">
        <v>89</v>
      </c>
      <c r="AL10" t="s">
        <v>89</v>
      </c>
      <c r="AM10" t="s">
        <v>89</v>
      </c>
      <c r="AN10" t="s">
        <v>90</v>
      </c>
      <c r="AO10" t="s">
        <v>84</v>
      </c>
      <c r="AP10" t="s">
        <v>87</v>
      </c>
    </row>
    <row r="11" spans="1:71" x14ac:dyDescent="0.4">
      <c r="A11" s="1" t="s">
        <v>91</v>
      </c>
      <c r="B11" s="1" t="s">
        <v>77</v>
      </c>
      <c r="C11" s="2">
        <v>45531.407905092594</v>
      </c>
      <c r="K11" t="s">
        <v>92</v>
      </c>
      <c r="N11" t="s">
        <v>92</v>
      </c>
      <c r="P11" t="s">
        <v>92</v>
      </c>
      <c r="S11" t="s">
        <v>92</v>
      </c>
      <c r="T11" t="s">
        <v>92</v>
      </c>
      <c r="U11" t="s">
        <v>92</v>
      </c>
      <c r="V11" t="s">
        <v>92</v>
      </c>
      <c r="W11" t="s">
        <v>92</v>
      </c>
      <c r="X11" t="s">
        <v>92</v>
      </c>
      <c r="Y11" t="s">
        <v>92</v>
      </c>
      <c r="AA11" t="s">
        <v>92</v>
      </c>
      <c r="AB11" t="s">
        <v>92</v>
      </c>
      <c r="AC11" t="s">
        <v>92</v>
      </c>
      <c r="AD11" t="s">
        <v>92</v>
      </c>
      <c r="AE11" t="s">
        <v>92</v>
      </c>
      <c r="AF11" t="s">
        <v>92</v>
      </c>
      <c r="AH11" t="s">
        <v>92</v>
      </c>
      <c r="AK11" t="s">
        <v>92</v>
      </c>
      <c r="AM11" t="s">
        <v>92</v>
      </c>
      <c r="AN11" t="s">
        <v>93</v>
      </c>
      <c r="AO11" t="s">
        <v>90</v>
      </c>
      <c r="AP11" t="s">
        <v>94</v>
      </c>
    </row>
    <row r="12" spans="1:71" x14ac:dyDescent="0.4">
      <c r="A12" s="1" t="s">
        <v>95</v>
      </c>
      <c r="B12" s="1" t="s">
        <v>77</v>
      </c>
      <c r="C12" s="2">
        <v>45531.40965277778</v>
      </c>
      <c r="K12" t="s">
        <v>96</v>
      </c>
      <c r="P12" t="s">
        <v>96</v>
      </c>
      <c r="T12" t="s">
        <v>96</v>
      </c>
      <c r="U12" t="s">
        <v>96</v>
      </c>
      <c r="V12" t="s">
        <v>96</v>
      </c>
      <c r="W12" t="s">
        <v>96</v>
      </c>
      <c r="X12" t="s">
        <v>96</v>
      </c>
      <c r="AA12" t="s">
        <v>96</v>
      </c>
      <c r="AD12" t="s">
        <v>96</v>
      </c>
      <c r="AH12" t="s">
        <v>96</v>
      </c>
      <c r="AM12" t="s">
        <v>96</v>
      </c>
      <c r="AN12" t="s">
        <v>97</v>
      </c>
      <c r="AO12" t="s">
        <v>93</v>
      </c>
      <c r="AP12" t="s">
        <v>93</v>
      </c>
    </row>
    <row r="13" spans="1:71" x14ac:dyDescent="0.4">
      <c r="A13" s="1" t="s">
        <v>98</v>
      </c>
      <c r="B13" s="1" t="s">
        <v>77</v>
      </c>
      <c r="C13" s="2">
        <v>45531.411400462966</v>
      </c>
      <c r="AC13" t="s">
        <v>96</v>
      </c>
      <c r="AE13" t="s">
        <v>96</v>
      </c>
      <c r="AN13" t="s">
        <v>79</v>
      </c>
      <c r="AO13" t="s">
        <v>99</v>
      </c>
      <c r="AP13" t="s">
        <v>99</v>
      </c>
    </row>
    <row r="14" spans="1:71" x14ac:dyDescent="0.4">
      <c r="A14" s="1" t="s">
        <v>100</v>
      </c>
      <c r="B14" s="1" t="s">
        <v>77</v>
      </c>
      <c r="C14" s="2">
        <v>45531.413159722222</v>
      </c>
      <c r="K14" t="s">
        <v>101</v>
      </c>
      <c r="P14" t="s">
        <v>101</v>
      </c>
      <c r="U14" t="s">
        <v>101</v>
      </c>
      <c r="X14" t="s">
        <v>101</v>
      </c>
      <c r="AN14" t="s">
        <v>102</v>
      </c>
      <c r="AO14" t="s">
        <v>90</v>
      </c>
      <c r="AP14" t="s">
        <v>90</v>
      </c>
    </row>
    <row r="15" spans="1:71" x14ac:dyDescent="0.4">
      <c r="A15" s="1" t="s">
        <v>103</v>
      </c>
      <c r="B15" s="1" t="s">
        <v>77</v>
      </c>
      <c r="C15" s="2">
        <v>45531.414907407408</v>
      </c>
      <c r="P15" t="s">
        <v>104</v>
      </c>
      <c r="X15" t="s">
        <v>104</v>
      </c>
      <c r="AN15" t="s">
        <v>102</v>
      </c>
      <c r="AO15" t="s">
        <v>93</v>
      </c>
      <c r="AP15" t="s">
        <v>102</v>
      </c>
    </row>
    <row r="16" spans="1:71" x14ac:dyDescent="0.4">
      <c r="A16" s="1" t="s">
        <v>105</v>
      </c>
      <c r="B16" s="1" t="s">
        <v>77</v>
      </c>
      <c r="C16" s="2">
        <v>45531.416655092595</v>
      </c>
      <c r="P16" t="s">
        <v>106</v>
      </c>
      <c r="X16" t="s">
        <v>106</v>
      </c>
      <c r="AN16" t="s">
        <v>107</v>
      </c>
      <c r="AO16" t="s">
        <v>108</v>
      </c>
      <c r="AP16" t="s">
        <v>108</v>
      </c>
    </row>
    <row r="17" spans="1:71" x14ac:dyDescent="0.4">
      <c r="A17" s="1" t="s">
        <v>109</v>
      </c>
      <c r="B17" s="1" t="s">
        <v>77</v>
      </c>
      <c r="C17" s="2">
        <v>45531.418402777781</v>
      </c>
      <c r="P17" t="s">
        <v>110</v>
      </c>
      <c r="X17" t="s">
        <v>110</v>
      </c>
      <c r="AN17" t="s">
        <v>111</v>
      </c>
      <c r="AO17" t="s">
        <v>111</v>
      </c>
      <c r="AP17" t="s">
        <v>112</v>
      </c>
    </row>
    <row r="18" spans="1:71" x14ac:dyDescent="0.4">
      <c r="A18" s="1" t="s">
        <v>113</v>
      </c>
      <c r="B18" s="1" t="s">
        <v>77</v>
      </c>
      <c r="C18" s="2">
        <v>45531.42015046296</v>
      </c>
      <c r="AC18" t="s">
        <v>101</v>
      </c>
      <c r="AE18" t="s">
        <v>101</v>
      </c>
      <c r="AN18" t="s">
        <v>79</v>
      </c>
      <c r="AO18" t="s">
        <v>114</v>
      </c>
      <c r="AP18" t="s">
        <v>99</v>
      </c>
    </row>
    <row r="19" spans="1:71" x14ac:dyDescent="0.4">
      <c r="A19" s="1" t="s">
        <v>115</v>
      </c>
      <c r="B19" s="1" t="s">
        <v>77</v>
      </c>
      <c r="C19" s="2">
        <v>45531.421898148146</v>
      </c>
      <c r="AD19" t="s">
        <v>101</v>
      </c>
      <c r="AN19" t="s">
        <v>79</v>
      </c>
      <c r="AO19" t="s">
        <v>79</v>
      </c>
      <c r="AP19" t="s">
        <v>79</v>
      </c>
    </row>
    <row r="20" spans="1:71" x14ac:dyDescent="0.4">
      <c r="A20" s="1" t="s">
        <v>116</v>
      </c>
      <c r="B20" s="1" t="s">
        <v>77</v>
      </c>
      <c r="C20" s="2">
        <v>45531.423645833333</v>
      </c>
      <c r="U20" t="s">
        <v>106</v>
      </c>
      <c r="AN20" t="s">
        <v>87</v>
      </c>
      <c r="AO20" t="s">
        <v>84</v>
      </c>
      <c r="AP20" t="s">
        <v>87</v>
      </c>
    </row>
    <row r="21" spans="1:71" x14ac:dyDescent="0.4">
      <c r="A21" s="1" t="s">
        <v>117</v>
      </c>
      <c r="B21" s="1" t="s">
        <v>118</v>
      </c>
      <c r="C21" s="2">
        <v>45531.425381944442</v>
      </c>
      <c r="J21">
        <v>1E-4</v>
      </c>
      <c r="K21">
        <v>2.2000000000000001E-3</v>
      </c>
      <c r="L21">
        <v>4.0000000000000002E-4</v>
      </c>
      <c r="M21">
        <v>9.7000000000000003E-3</v>
      </c>
      <c r="N21">
        <v>0</v>
      </c>
      <c r="O21">
        <v>-1E-4</v>
      </c>
      <c r="P21">
        <v>-2.3E-3</v>
      </c>
      <c r="Q21">
        <v>1E-4</v>
      </c>
      <c r="R21">
        <v>-2.9999999999999997E-4</v>
      </c>
      <c r="S21">
        <v>2.0000000000000001E-4</v>
      </c>
      <c r="T21">
        <v>1.1000000000000001E-3</v>
      </c>
      <c r="U21">
        <v>1.7899999999999999E-2</v>
      </c>
      <c r="V21">
        <v>1.7399999999999999E-2</v>
      </c>
      <c r="W21">
        <v>-2.5999999999999999E-3</v>
      </c>
      <c r="X21">
        <v>5.1999999999999998E-3</v>
      </c>
      <c r="Y21">
        <v>2.0000000000000001E-4</v>
      </c>
      <c r="Z21">
        <v>3.3999999999999998E-3</v>
      </c>
      <c r="AA21">
        <v>-3.1899999999999998E-2</v>
      </c>
      <c r="AB21">
        <v>-4.8999999999999998E-3</v>
      </c>
      <c r="AC21">
        <v>4.8999999999999998E-3</v>
      </c>
      <c r="AD21">
        <v>-3.7000000000000002E-3</v>
      </c>
      <c r="AE21">
        <v>8.2000000000000007E-3</v>
      </c>
      <c r="AF21">
        <v>8.5000000000000006E-2</v>
      </c>
      <c r="AG21">
        <v>1.8100000000000002E-2</v>
      </c>
      <c r="AH21">
        <v>4.5999999999999999E-3</v>
      </c>
      <c r="AI21">
        <v>-2E-3</v>
      </c>
      <c r="AJ21">
        <v>0</v>
      </c>
      <c r="AK21">
        <v>1E-4</v>
      </c>
      <c r="AL21">
        <v>-2.9999999999999997E-4</v>
      </c>
      <c r="AM21">
        <v>6.9999999999999999E-4</v>
      </c>
      <c r="AN21">
        <v>1</v>
      </c>
      <c r="AO21">
        <v>1.01</v>
      </c>
      <c r="AP21">
        <v>1.01</v>
      </c>
      <c r="AQ21">
        <v>1E-4</v>
      </c>
      <c r="AR21">
        <v>2.2000000000000001E-3</v>
      </c>
      <c r="AS21">
        <v>4.0000000000000002E-4</v>
      </c>
      <c r="AT21">
        <v>9.7000000000000003E-3</v>
      </c>
      <c r="AU21">
        <v>0</v>
      </c>
      <c r="AV21">
        <v>-1E-4</v>
      </c>
      <c r="AW21">
        <v>-2.3E-3</v>
      </c>
      <c r="AX21">
        <v>1E-4</v>
      </c>
      <c r="AY21">
        <v>-2.9999999999999997E-4</v>
      </c>
      <c r="AZ21">
        <v>2.0000000000000001E-4</v>
      </c>
      <c r="BA21">
        <v>1.1000000000000001E-3</v>
      </c>
      <c r="BB21">
        <v>1.7899999999999999E-2</v>
      </c>
      <c r="BC21">
        <v>1.7399999999999999E-2</v>
      </c>
      <c r="BD21">
        <v>-2.5999999999999999E-3</v>
      </c>
      <c r="BE21">
        <v>5.1999999999999998E-3</v>
      </c>
      <c r="BF21">
        <v>2.0000000000000001E-4</v>
      </c>
      <c r="BG21">
        <v>3.3999999999999998E-3</v>
      </c>
      <c r="BH21">
        <v>-3.1899999999999998E-2</v>
      </c>
      <c r="BI21">
        <v>-4.8999999999999998E-3</v>
      </c>
      <c r="BJ21">
        <v>4.8999999999999998E-3</v>
      </c>
      <c r="BK21">
        <v>-3.7000000000000002E-3</v>
      </c>
      <c r="BL21">
        <v>8.2000000000000007E-3</v>
      </c>
      <c r="BM21">
        <v>8.5000000000000006E-2</v>
      </c>
      <c r="BN21">
        <v>1.8100000000000002E-2</v>
      </c>
      <c r="BO21">
        <v>4.5999999999999999E-3</v>
      </c>
      <c r="BP21">
        <v>0</v>
      </c>
      <c r="BQ21">
        <v>1E-4</v>
      </c>
      <c r="BR21">
        <v>-2.9999999999999997E-4</v>
      </c>
      <c r="BS21">
        <v>6.9999999999999999E-4</v>
      </c>
    </row>
    <row r="22" spans="1:71" x14ac:dyDescent="0.4">
      <c r="A22" s="1" t="s">
        <v>119</v>
      </c>
      <c r="B22" s="1" t="s">
        <v>118</v>
      </c>
      <c r="C22" s="2">
        <v>45531.427129629628</v>
      </c>
      <c r="J22">
        <v>1E-4</v>
      </c>
      <c r="K22">
        <v>8.0000000000000004E-4</v>
      </c>
      <c r="L22">
        <v>1.6000000000000001E-3</v>
      </c>
      <c r="M22">
        <v>8.8000000000000005E-3</v>
      </c>
      <c r="N22">
        <v>-1E-4</v>
      </c>
      <c r="O22">
        <v>1E-4</v>
      </c>
      <c r="P22">
        <v>-1.8100000000000002E-2</v>
      </c>
      <c r="Q22">
        <v>1E-4</v>
      </c>
      <c r="R22">
        <v>-4.0000000000000002E-4</v>
      </c>
      <c r="S22">
        <v>0</v>
      </c>
      <c r="T22">
        <v>1.2999999999999999E-3</v>
      </c>
      <c r="U22">
        <v>2.7000000000000001E-3</v>
      </c>
      <c r="V22">
        <v>1.15E-2</v>
      </c>
      <c r="W22">
        <v>-4.1999999999999997E-3</v>
      </c>
      <c r="X22">
        <v>5.5999999999999999E-3</v>
      </c>
      <c r="Y22">
        <v>1E-4</v>
      </c>
      <c r="Z22">
        <v>3.0000000000000001E-3</v>
      </c>
      <c r="AA22">
        <v>-2.9600000000000001E-2</v>
      </c>
      <c r="AB22">
        <v>-4.1000000000000003E-3</v>
      </c>
      <c r="AC22">
        <v>4.1999999999999997E-3</v>
      </c>
      <c r="AD22">
        <v>-5.4999999999999997E-3</v>
      </c>
      <c r="AE22">
        <v>4.3E-3</v>
      </c>
      <c r="AF22">
        <v>9.6699999999999994E-2</v>
      </c>
      <c r="AG22">
        <v>1.41E-2</v>
      </c>
      <c r="AH22">
        <v>4.0000000000000001E-3</v>
      </c>
      <c r="AI22">
        <v>-1.1999999999999999E-3</v>
      </c>
      <c r="AJ22">
        <v>0</v>
      </c>
      <c r="AK22">
        <v>2.0000000000000001E-4</v>
      </c>
      <c r="AL22">
        <v>-4.0000000000000002E-4</v>
      </c>
      <c r="AM22">
        <v>2.9999999999999997E-4</v>
      </c>
      <c r="AN22">
        <v>1</v>
      </c>
      <c r="AO22">
        <v>1</v>
      </c>
      <c r="AP22">
        <v>1</v>
      </c>
      <c r="AQ22">
        <v>1E-4</v>
      </c>
      <c r="AR22">
        <v>8.0000000000000004E-4</v>
      </c>
      <c r="AS22">
        <v>1.6000000000000001E-3</v>
      </c>
      <c r="AT22">
        <v>8.8000000000000005E-3</v>
      </c>
      <c r="AU22">
        <v>-1E-4</v>
      </c>
      <c r="AV22">
        <v>1E-4</v>
      </c>
      <c r="AW22">
        <v>-1.8100000000000002E-2</v>
      </c>
      <c r="AX22">
        <v>1E-4</v>
      </c>
      <c r="AY22">
        <v>-4.0000000000000002E-4</v>
      </c>
      <c r="AZ22">
        <v>0</v>
      </c>
      <c r="BA22">
        <v>1.2999999999999999E-3</v>
      </c>
      <c r="BB22">
        <v>2.7000000000000001E-3</v>
      </c>
      <c r="BC22">
        <v>1.15E-2</v>
      </c>
      <c r="BD22">
        <v>-4.1999999999999997E-3</v>
      </c>
      <c r="BE22">
        <v>5.5999999999999999E-3</v>
      </c>
      <c r="BF22">
        <v>1E-4</v>
      </c>
      <c r="BG22">
        <v>3.0000000000000001E-3</v>
      </c>
      <c r="BH22">
        <v>-2.9600000000000001E-2</v>
      </c>
      <c r="BI22">
        <v>-4.1000000000000003E-3</v>
      </c>
      <c r="BJ22">
        <v>4.1999999999999997E-3</v>
      </c>
      <c r="BK22">
        <v>-5.4999999999999997E-3</v>
      </c>
      <c r="BL22">
        <v>4.3E-3</v>
      </c>
      <c r="BM22">
        <v>9.6699999999999994E-2</v>
      </c>
      <c r="BN22">
        <v>1.41E-2</v>
      </c>
      <c r="BO22">
        <v>4.0000000000000001E-3</v>
      </c>
      <c r="BP22">
        <v>0</v>
      </c>
      <c r="BQ22">
        <v>2.0000000000000001E-4</v>
      </c>
      <c r="BR22">
        <v>-4.0000000000000002E-4</v>
      </c>
      <c r="BS22">
        <v>2.9999999999999997E-4</v>
      </c>
    </row>
    <row r="23" spans="1:71" x14ac:dyDescent="0.4">
      <c r="A23" s="1" t="s">
        <v>120</v>
      </c>
      <c r="B23" s="1" t="s">
        <v>118</v>
      </c>
      <c r="C23" s="2">
        <v>45531.428877314815</v>
      </c>
      <c r="J23">
        <v>8.9999999999999998E-4</v>
      </c>
      <c r="K23" t="s">
        <v>121</v>
      </c>
      <c r="L23">
        <v>-1.4E-3</v>
      </c>
      <c r="M23">
        <v>1.17E-2</v>
      </c>
      <c r="N23">
        <v>9.2999999999999992E-3</v>
      </c>
      <c r="O23">
        <v>4.0000000000000002E-4</v>
      </c>
      <c r="P23">
        <v>8.0999999999999996E-3</v>
      </c>
      <c r="Q23">
        <v>8.9999999999999998E-4</v>
      </c>
      <c r="R23">
        <v>-2.0000000000000001E-4</v>
      </c>
      <c r="S23">
        <v>8.0000000000000004E-4</v>
      </c>
      <c r="T23">
        <v>5.4000000000000003E-3</v>
      </c>
      <c r="U23">
        <v>4.9599999999999998E-2</v>
      </c>
      <c r="V23">
        <v>0.02</v>
      </c>
      <c r="W23">
        <v>4.1000000000000003E-3</v>
      </c>
      <c r="X23">
        <v>2.7E-2</v>
      </c>
      <c r="Y23">
        <v>2.0000000000000001E-4</v>
      </c>
      <c r="Z23">
        <v>8.5000000000000006E-3</v>
      </c>
      <c r="AA23">
        <v>-8.5000000000000006E-3</v>
      </c>
      <c r="AB23">
        <v>-2.0999999999999999E-3</v>
      </c>
      <c r="AC23">
        <v>1.2800000000000001E-2</v>
      </c>
      <c r="AD23">
        <v>3.4000000000000002E-2</v>
      </c>
      <c r="AE23">
        <v>1.66E-2</v>
      </c>
      <c r="AF23">
        <v>9.0999999999999998E-2</v>
      </c>
      <c r="AG23">
        <v>2.8199999999999999E-2</v>
      </c>
      <c r="AH23">
        <v>2.12E-2</v>
      </c>
      <c r="AI23">
        <v>2.0000000000000001E-4</v>
      </c>
      <c r="AJ23">
        <v>4.0000000000000002E-4</v>
      </c>
      <c r="AK23">
        <v>1.5E-3</v>
      </c>
      <c r="AL23">
        <v>2.9999999999999997E-4</v>
      </c>
      <c r="AM23">
        <v>8.3000000000000001E-3</v>
      </c>
      <c r="AN23">
        <v>0.92</v>
      </c>
      <c r="AO23">
        <v>1</v>
      </c>
      <c r="AP23">
        <v>1</v>
      </c>
      <c r="AQ23">
        <v>8.9999999999999998E-4</v>
      </c>
      <c r="AR23">
        <v>958.58879999999999</v>
      </c>
      <c r="AS23">
        <v>-1.4E-3</v>
      </c>
      <c r="AT23">
        <v>1.17E-2</v>
      </c>
      <c r="AU23">
        <v>9.2999999999999992E-3</v>
      </c>
      <c r="AV23">
        <v>4.0000000000000002E-4</v>
      </c>
      <c r="AW23">
        <v>8.0999999999999996E-3</v>
      </c>
      <c r="AX23">
        <v>8.9999999999999998E-4</v>
      </c>
      <c r="AY23">
        <v>-2.0000000000000001E-4</v>
      </c>
      <c r="AZ23">
        <v>8.0000000000000004E-4</v>
      </c>
      <c r="BA23">
        <v>5.4000000000000003E-3</v>
      </c>
      <c r="BB23">
        <v>4.9599999999999998E-2</v>
      </c>
      <c r="BC23">
        <v>0.02</v>
      </c>
      <c r="BD23">
        <v>4.1000000000000003E-3</v>
      </c>
      <c r="BE23">
        <v>2.7E-2</v>
      </c>
      <c r="BF23">
        <v>2.0000000000000001E-4</v>
      </c>
      <c r="BG23">
        <v>8.5000000000000006E-3</v>
      </c>
      <c r="BH23">
        <v>-8.5000000000000006E-3</v>
      </c>
      <c r="BI23">
        <v>-2.0999999999999999E-3</v>
      </c>
      <c r="BJ23">
        <v>1.2800000000000001E-2</v>
      </c>
      <c r="BK23">
        <v>3.4000000000000002E-2</v>
      </c>
      <c r="BL23">
        <v>1.66E-2</v>
      </c>
      <c r="BM23">
        <v>9.0999999999999998E-2</v>
      </c>
      <c r="BN23">
        <v>1.8599999999999998E-2</v>
      </c>
      <c r="BO23">
        <v>2.12E-2</v>
      </c>
      <c r="BP23">
        <v>4.0000000000000002E-4</v>
      </c>
      <c r="BQ23">
        <v>1.5E-3</v>
      </c>
      <c r="BR23">
        <v>2.9999999999999997E-4</v>
      </c>
      <c r="BS23">
        <v>8.3000000000000001E-3</v>
      </c>
    </row>
    <row r="24" spans="1:71" x14ac:dyDescent="0.4">
      <c r="A24" s="1" t="s">
        <v>117</v>
      </c>
      <c r="B24" s="1" t="s">
        <v>118</v>
      </c>
      <c r="C24" s="2">
        <v>45531.430613425924</v>
      </c>
      <c r="J24">
        <v>1E-4</v>
      </c>
      <c r="K24">
        <v>9.7999999999999997E-3</v>
      </c>
      <c r="L24">
        <v>5.0000000000000001E-4</v>
      </c>
      <c r="M24">
        <v>6.3E-3</v>
      </c>
      <c r="N24">
        <v>1E-4</v>
      </c>
      <c r="O24">
        <v>-1E-4</v>
      </c>
      <c r="P24">
        <v>-3.3E-3</v>
      </c>
      <c r="Q24">
        <v>1E-4</v>
      </c>
      <c r="R24">
        <v>-2.0000000000000001E-4</v>
      </c>
      <c r="S24">
        <v>4.0000000000000002E-4</v>
      </c>
      <c r="T24">
        <v>1.2999999999999999E-3</v>
      </c>
      <c r="U24">
        <v>1.5E-3</v>
      </c>
      <c r="V24">
        <v>4.4999999999999998E-2</v>
      </c>
      <c r="W24">
        <v>-3.3999999999999998E-3</v>
      </c>
      <c r="X24">
        <v>4.1000000000000003E-3</v>
      </c>
      <c r="Y24">
        <v>-2.0000000000000001E-4</v>
      </c>
      <c r="Z24">
        <v>2.5999999999999999E-3</v>
      </c>
      <c r="AA24">
        <v>-2.1399999999999999E-2</v>
      </c>
      <c r="AB24">
        <v>-4.0000000000000001E-3</v>
      </c>
      <c r="AC24">
        <v>5.1000000000000004E-3</v>
      </c>
      <c r="AD24">
        <v>-6.4999999999999997E-3</v>
      </c>
      <c r="AE24">
        <v>6.7000000000000002E-3</v>
      </c>
      <c r="AF24">
        <v>8.5800000000000001E-2</v>
      </c>
      <c r="AG24">
        <v>1.6799999999999999E-2</v>
      </c>
      <c r="AH24">
        <v>1.2999999999999999E-3</v>
      </c>
      <c r="AI24">
        <v>-1.6999999999999999E-3</v>
      </c>
      <c r="AJ24">
        <v>0</v>
      </c>
      <c r="AK24">
        <v>1E-4</v>
      </c>
      <c r="AL24">
        <v>-2.0000000000000001E-4</v>
      </c>
      <c r="AM24">
        <v>1E-3</v>
      </c>
      <c r="AN24">
        <v>1.01</v>
      </c>
      <c r="AO24">
        <v>1.01</v>
      </c>
      <c r="AP24">
        <v>1</v>
      </c>
      <c r="AQ24">
        <v>1E-4</v>
      </c>
      <c r="AR24">
        <v>9.7999999999999997E-3</v>
      </c>
      <c r="AS24">
        <v>5.0000000000000001E-4</v>
      </c>
      <c r="AT24">
        <v>6.3E-3</v>
      </c>
      <c r="AU24">
        <v>1E-4</v>
      </c>
      <c r="AV24">
        <v>-1E-4</v>
      </c>
      <c r="AW24">
        <v>-3.3E-3</v>
      </c>
      <c r="AX24">
        <v>1E-4</v>
      </c>
      <c r="AY24">
        <v>-2.0000000000000001E-4</v>
      </c>
      <c r="AZ24">
        <v>4.0000000000000002E-4</v>
      </c>
      <c r="BA24">
        <v>1.2999999999999999E-3</v>
      </c>
      <c r="BB24">
        <v>1.5E-3</v>
      </c>
      <c r="BC24">
        <v>4.4999999999999998E-2</v>
      </c>
      <c r="BD24">
        <v>-3.3999999999999998E-3</v>
      </c>
      <c r="BE24">
        <v>4.1000000000000003E-3</v>
      </c>
      <c r="BF24">
        <v>-2.0000000000000001E-4</v>
      </c>
      <c r="BG24">
        <v>2.5999999999999999E-3</v>
      </c>
      <c r="BH24">
        <v>-2.1399999999999999E-2</v>
      </c>
      <c r="BI24">
        <v>-4.0000000000000001E-3</v>
      </c>
      <c r="BJ24">
        <v>5.1000000000000004E-3</v>
      </c>
      <c r="BK24">
        <v>-6.4999999999999997E-3</v>
      </c>
      <c r="BL24">
        <v>6.7000000000000002E-3</v>
      </c>
      <c r="BM24">
        <v>8.5800000000000001E-2</v>
      </c>
      <c r="BN24">
        <v>1.6799999999999999E-2</v>
      </c>
      <c r="BO24">
        <v>1.2999999999999999E-3</v>
      </c>
      <c r="BP24">
        <v>0</v>
      </c>
      <c r="BQ24">
        <v>1E-4</v>
      </c>
      <c r="BR24">
        <v>-2.0000000000000001E-4</v>
      </c>
      <c r="BS24">
        <v>1E-3</v>
      </c>
    </row>
    <row r="25" spans="1:71" x14ac:dyDescent="0.4">
      <c r="A25" s="1" t="s">
        <v>119</v>
      </c>
      <c r="B25" s="1" t="s">
        <v>118</v>
      </c>
      <c r="C25" s="2">
        <v>45531.43236111111</v>
      </c>
      <c r="J25">
        <v>2.0000000000000001E-4</v>
      </c>
      <c r="K25">
        <v>7.1999999999999998E-3</v>
      </c>
      <c r="L25">
        <v>1E-4</v>
      </c>
      <c r="M25">
        <v>5.1000000000000004E-3</v>
      </c>
      <c r="N25">
        <v>1E-4</v>
      </c>
      <c r="O25">
        <v>0</v>
      </c>
      <c r="P25">
        <v>-1.43E-2</v>
      </c>
      <c r="Q25">
        <v>1E-4</v>
      </c>
      <c r="R25">
        <v>1E-4</v>
      </c>
      <c r="S25">
        <v>-2.0000000000000001E-4</v>
      </c>
      <c r="T25">
        <v>1.1999999999999999E-3</v>
      </c>
      <c r="U25">
        <v>-2.9999999999999997E-4</v>
      </c>
      <c r="V25">
        <v>8.0999999999999996E-3</v>
      </c>
      <c r="W25">
        <v>-4.8999999999999998E-3</v>
      </c>
      <c r="X25">
        <v>8.0000000000000004E-4</v>
      </c>
      <c r="Y25">
        <v>1E-4</v>
      </c>
      <c r="Z25">
        <v>2.8E-3</v>
      </c>
      <c r="AA25">
        <v>-2.6800000000000001E-2</v>
      </c>
      <c r="AB25">
        <v>-4.1999999999999997E-3</v>
      </c>
      <c r="AC25">
        <v>3.3E-3</v>
      </c>
      <c r="AD25">
        <v>-7.3000000000000001E-3</v>
      </c>
      <c r="AE25">
        <v>5.1000000000000004E-3</v>
      </c>
      <c r="AF25">
        <v>8.5900000000000004E-2</v>
      </c>
      <c r="AG25">
        <v>1.9300000000000001E-2</v>
      </c>
      <c r="AH25">
        <v>2.8999999999999998E-3</v>
      </c>
      <c r="AI25">
        <v>-1.9E-3</v>
      </c>
      <c r="AJ25">
        <v>0</v>
      </c>
      <c r="AK25">
        <v>2.0000000000000001E-4</v>
      </c>
      <c r="AL25">
        <v>-2.9999999999999997E-4</v>
      </c>
      <c r="AM25">
        <v>1E-4</v>
      </c>
      <c r="AN25">
        <v>1.01</v>
      </c>
      <c r="AO25">
        <v>1.01</v>
      </c>
      <c r="AP25">
        <v>1.01</v>
      </c>
      <c r="AQ25">
        <v>2.0000000000000001E-4</v>
      </c>
      <c r="AR25">
        <v>7.1999999999999998E-3</v>
      </c>
      <c r="AS25">
        <v>1E-4</v>
      </c>
      <c r="AT25">
        <v>5.1000000000000004E-3</v>
      </c>
      <c r="AU25">
        <v>1E-4</v>
      </c>
      <c r="AV25">
        <v>0</v>
      </c>
      <c r="AW25">
        <v>-1.43E-2</v>
      </c>
      <c r="AX25">
        <v>1E-4</v>
      </c>
      <c r="AY25">
        <v>1E-4</v>
      </c>
      <c r="AZ25">
        <v>-2.0000000000000001E-4</v>
      </c>
      <c r="BA25">
        <v>1.1999999999999999E-3</v>
      </c>
      <c r="BB25">
        <v>-2.9999999999999997E-4</v>
      </c>
      <c r="BC25">
        <v>8.0999999999999996E-3</v>
      </c>
      <c r="BD25">
        <v>-4.8999999999999998E-3</v>
      </c>
      <c r="BE25">
        <v>8.0000000000000004E-4</v>
      </c>
      <c r="BF25">
        <v>1E-4</v>
      </c>
      <c r="BG25">
        <v>2.8E-3</v>
      </c>
      <c r="BH25">
        <v>-2.6800000000000001E-2</v>
      </c>
      <c r="BI25">
        <v>-4.1999999999999997E-3</v>
      </c>
      <c r="BJ25">
        <v>3.3E-3</v>
      </c>
      <c r="BK25">
        <v>-7.3000000000000001E-3</v>
      </c>
      <c r="BL25">
        <v>5.1000000000000004E-3</v>
      </c>
      <c r="BM25">
        <v>8.5900000000000004E-2</v>
      </c>
      <c r="BN25">
        <v>1.9300000000000001E-2</v>
      </c>
      <c r="BO25">
        <v>2.8999999999999998E-3</v>
      </c>
      <c r="BP25">
        <v>0</v>
      </c>
      <c r="BQ25">
        <v>2.0000000000000001E-4</v>
      </c>
      <c r="BR25">
        <v>-2.9999999999999997E-4</v>
      </c>
      <c r="BS25">
        <v>1E-4</v>
      </c>
    </row>
    <row r="26" spans="1:71" x14ac:dyDescent="0.4">
      <c r="A26" s="1" t="s">
        <v>122</v>
      </c>
      <c r="B26" s="1" t="s">
        <v>118</v>
      </c>
      <c r="C26" s="2">
        <v>45531.434108796297</v>
      </c>
      <c r="J26">
        <v>6.9999999999999999E-4</v>
      </c>
      <c r="K26">
        <v>6.6199999999999995E-2</v>
      </c>
      <c r="L26">
        <v>1.1999999999999999E-3</v>
      </c>
      <c r="M26">
        <v>-0.01</v>
      </c>
      <c r="N26">
        <v>1E-4</v>
      </c>
      <c r="O26">
        <v>2.9999999999999997E-4</v>
      </c>
      <c r="P26">
        <v>-2.86E-2</v>
      </c>
      <c r="Q26">
        <v>1.21E-2</v>
      </c>
      <c r="R26">
        <v>1.5699999999999999E-2</v>
      </c>
      <c r="S26">
        <v>8.6999999999999994E-3</v>
      </c>
      <c r="T26">
        <v>-9.4000000000000004E-3</v>
      </c>
      <c r="U26">
        <v>1066.7947999999999</v>
      </c>
      <c r="V26">
        <v>3.15E-2</v>
      </c>
      <c r="W26">
        <v>3.8999999999999998E-3</v>
      </c>
      <c r="X26">
        <v>1.1016999999999999</v>
      </c>
      <c r="Y26">
        <v>1.01E-2</v>
      </c>
      <c r="Z26">
        <v>2E-3</v>
      </c>
      <c r="AA26">
        <v>-2.5700000000000001E-2</v>
      </c>
      <c r="AB26">
        <v>4.8999999999999998E-3</v>
      </c>
      <c r="AC26">
        <v>2.0400000000000001E-2</v>
      </c>
      <c r="AD26">
        <v>8.8999999999999999E-3</v>
      </c>
      <c r="AE26">
        <v>1.3100000000000001E-2</v>
      </c>
      <c r="AF26">
        <v>8.3900000000000002E-2</v>
      </c>
      <c r="AG26">
        <v>-1.5599999999999999E-2</v>
      </c>
      <c r="AH26">
        <v>4.0000000000000001E-3</v>
      </c>
      <c r="AI26">
        <v>2.2000000000000001E-3</v>
      </c>
      <c r="AJ26">
        <v>8.9999999999999998E-4</v>
      </c>
      <c r="AK26">
        <v>2.0000000000000001E-4</v>
      </c>
      <c r="AL26">
        <v>2E-3</v>
      </c>
      <c r="AM26">
        <v>5.0000000000000001E-3</v>
      </c>
      <c r="AN26">
        <v>0.98</v>
      </c>
      <c r="AO26">
        <v>0.99</v>
      </c>
      <c r="AP26">
        <v>0.99</v>
      </c>
      <c r="AQ26">
        <v>6.9999999999999999E-4</v>
      </c>
      <c r="AR26">
        <v>6.6199999999999995E-2</v>
      </c>
      <c r="AS26">
        <v>1.1999999999999999E-3</v>
      </c>
      <c r="AT26">
        <v>-0.01</v>
      </c>
      <c r="AU26">
        <v>1E-4</v>
      </c>
      <c r="AV26">
        <v>2.9999999999999997E-4</v>
      </c>
      <c r="AW26">
        <v>-2.86E-2</v>
      </c>
      <c r="AX26">
        <v>-3.8999999999999998E-3</v>
      </c>
      <c r="AY26">
        <v>-2.9999999999999997E-4</v>
      </c>
      <c r="AZ26">
        <v>8.6999999999999994E-3</v>
      </c>
      <c r="BA26">
        <v>2.3E-3</v>
      </c>
      <c r="BB26">
        <v>1066.7947999999999</v>
      </c>
      <c r="BC26">
        <v>3.15E-2</v>
      </c>
      <c r="BD26">
        <v>3.8999999999999998E-3</v>
      </c>
      <c r="BE26" t="s">
        <v>123</v>
      </c>
      <c r="BF26">
        <v>1.01E-2</v>
      </c>
      <c r="BG26">
        <v>2E-3</v>
      </c>
      <c r="BH26">
        <v>-2.5700000000000001E-2</v>
      </c>
      <c r="BI26">
        <v>4.8999999999999998E-3</v>
      </c>
      <c r="BJ26">
        <v>4.4000000000000003E-3</v>
      </c>
      <c r="BK26">
        <v>-1.03E-2</v>
      </c>
      <c r="BL26">
        <v>1.2999999999999999E-2</v>
      </c>
      <c r="BM26">
        <v>9.4500000000000001E-2</v>
      </c>
      <c r="BN26">
        <v>-3.4799999999999998E-2</v>
      </c>
      <c r="BO26">
        <v>4.0000000000000001E-3</v>
      </c>
      <c r="BP26">
        <v>8.9999999999999998E-4</v>
      </c>
      <c r="BQ26">
        <v>2.0000000000000001E-4</v>
      </c>
      <c r="BR26">
        <v>-4.4000000000000003E-3</v>
      </c>
      <c r="BS26">
        <v>5.0000000000000001E-3</v>
      </c>
    </row>
    <row r="27" spans="1:71" x14ac:dyDescent="0.4">
      <c r="A27" s="1" t="s">
        <v>117</v>
      </c>
      <c r="B27" s="1" t="s">
        <v>118</v>
      </c>
      <c r="C27" s="2">
        <v>45531.435844907406</v>
      </c>
      <c r="J27">
        <v>2.9999999999999997E-4</v>
      </c>
      <c r="K27">
        <v>3.8999999999999998E-3</v>
      </c>
      <c r="L27">
        <v>1.4E-3</v>
      </c>
      <c r="M27">
        <v>3.8E-3</v>
      </c>
      <c r="N27">
        <v>0</v>
      </c>
      <c r="O27">
        <v>-1E-4</v>
      </c>
      <c r="P27">
        <v>-9.7000000000000003E-3</v>
      </c>
      <c r="Q27">
        <v>0</v>
      </c>
      <c r="R27">
        <v>-2.0000000000000001E-4</v>
      </c>
      <c r="S27">
        <v>-5.0000000000000001E-4</v>
      </c>
      <c r="T27">
        <v>1.5E-3</v>
      </c>
      <c r="U27">
        <v>1.7000000000000001E-2</v>
      </c>
      <c r="V27">
        <v>2.0299999999999999E-2</v>
      </c>
      <c r="W27">
        <v>0.01</v>
      </c>
      <c r="X27">
        <v>-2.0000000000000001E-4</v>
      </c>
      <c r="Y27">
        <v>2.0000000000000001E-4</v>
      </c>
      <c r="Z27">
        <v>2.3999999999999998E-3</v>
      </c>
      <c r="AA27">
        <v>-3.2300000000000002E-2</v>
      </c>
      <c r="AB27">
        <v>-5.4000000000000003E-3</v>
      </c>
      <c r="AC27">
        <v>1.4E-3</v>
      </c>
      <c r="AD27">
        <v>-6.4000000000000003E-3</v>
      </c>
      <c r="AE27">
        <v>1E-3</v>
      </c>
      <c r="AF27">
        <v>9.8199999999999996E-2</v>
      </c>
      <c r="AG27">
        <v>1.23E-2</v>
      </c>
      <c r="AH27">
        <v>3.0000000000000001E-3</v>
      </c>
      <c r="AI27">
        <v>-8.9999999999999998E-4</v>
      </c>
      <c r="AJ27">
        <v>0</v>
      </c>
      <c r="AK27">
        <v>1E-4</v>
      </c>
      <c r="AL27">
        <v>5.0000000000000001E-4</v>
      </c>
      <c r="AM27">
        <v>6.9999999999999999E-4</v>
      </c>
      <c r="AN27">
        <v>1.01</v>
      </c>
      <c r="AO27">
        <v>1.02</v>
      </c>
      <c r="AP27">
        <v>1.01</v>
      </c>
      <c r="AQ27">
        <v>2.9999999999999997E-4</v>
      </c>
      <c r="AR27">
        <v>3.8999999999999998E-3</v>
      </c>
      <c r="AS27">
        <v>1.4E-3</v>
      </c>
      <c r="AT27">
        <v>3.8E-3</v>
      </c>
      <c r="AU27">
        <v>0</v>
      </c>
      <c r="AV27">
        <v>-1E-4</v>
      </c>
      <c r="AW27">
        <v>-9.7000000000000003E-3</v>
      </c>
      <c r="AX27">
        <v>0</v>
      </c>
      <c r="AY27">
        <v>-2.0000000000000001E-4</v>
      </c>
      <c r="AZ27">
        <v>-5.0000000000000001E-4</v>
      </c>
      <c r="BA27">
        <v>1.5E-3</v>
      </c>
      <c r="BB27">
        <v>1.7000000000000001E-2</v>
      </c>
      <c r="BC27">
        <v>2.0299999999999999E-2</v>
      </c>
      <c r="BD27">
        <v>0.01</v>
      </c>
      <c r="BE27">
        <v>-2.0000000000000001E-4</v>
      </c>
      <c r="BF27">
        <v>2.0000000000000001E-4</v>
      </c>
      <c r="BG27">
        <v>2.3999999999999998E-3</v>
      </c>
      <c r="BH27">
        <v>-3.2300000000000002E-2</v>
      </c>
      <c r="BI27">
        <v>-5.4000000000000003E-3</v>
      </c>
      <c r="BJ27">
        <v>1.4E-3</v>
      </c>
      <c r="BK27">
        <v>-6.4000000000000003E-3</v>
      </c>
      <c r="BL27">
        <v>1E-3</v>
      </c>
      <c r="BM27">
        <v>9.8199999999999996E-2</v>
      </c>
      <c r="BN27">
        <v>1.23E-2</v>
      </c>
      <c r="BO27">
        <v>3.0000000000000001E-3</v>
      </c>
      <c r="BP27">
        <v>0</v>
      </c>
      <c r="BQ27">
        <v>1E-4</v>
      </c>
      <c r="BR27">
        <v>5.0000000000000001E-4</v>
      </c>
      <c r="BS27">
        <v>6.9999999999999999E-4</v>
      </c>
    </row>
    <row r="28" spans="1:71" x14ac:dyDescent="0.4">
      <c r="A28" s="1" t="s">
        <v>119</v>
      </c>
      <c r="B28" s="1" t="s">
        <v>118</v>
      </c>
      <c r="C28" s="2">
        <v>45531.437592592592</v>
      </c>
      <c r="J28">
        <v>2.9999999999999997E-4</v>
      </c>
      <c r="K28">
        <v>6.9999999999999999E-4</v>
      </c>
      <c r="L28">
        <v>2.0999999999999999E-3</v>
      </c>
      <c r="M28">
        <v>3.7000000000000002E-3</v>
      </c>
      <c r="N28">
        <v>0</v>
      </c>
      <c r="O28">
        <v>0</v>
      </c>
      <c r="P28">
        <v>-1.7999999999999999E-2</v>
      </c>
      <c r="Q28">
        <v>1E-4</v>
      </c>
      <c r="R28">
        <v>-2.0000000000000001E-4</v>
      </c>
      <c r="S28">
        <v>1E-4</v>
      </c>
      <c r="T28">
        <v>1.5E-3</v>
      </c>
      <c r="U28">
        <v>3.5999999999999999E-3</v>
      </c>
      <c r="V28">
        <v>3.7000000000000002E-3</v>
      </c>
      <c r="W28">
        <v>4.7000000000000002E-3</v>
      </c>
      <c r="X28">
        <v>-2.9999999999999997E-4</v>
      </c>
      <c r="Y28">
        <v>1E-4</v>
      </c>
      <c r="Z28">
        <v>2.2000000000000001E-3</v>
      </c>
      <c r="AA28">
        <v>-3.2099999999999997E-2</v>
      </c>
      <c r="AB28">
        <v>-5.1000000000000004E-3</v>
      </c>
      <c r="AC28">
        <v>4.5999999999999999E-3</v>
      </c>
      <c r="AD28">
        <v>-6.3E-3</v>
      </c>
      <c r="AE28">
        <v>6.1000000000000004E-3</v>
      </c>
      <c r="AF28">
        <v>9.4899999999999998E-2</v>
      </c>
      <c r="AG28">
        <v>1.44E-2</v>
      </c>
      <c r="AH28">
        <v>1.8E-3</v>
      </c>
      <c r="AI28">
        <v>-2.5999999999999999E-3</v>
      </c>
      <c r="AJ28">
        <v>0</v>
      </c>
      <c r="AK28">
        <v>1E-4</v>
      </c>
      <c r="AL28">
        <v>1E-4</v>
      </c>
      <c r="AM28">
        <v>2.9999999999999997E-4</v>
      </c>
      <c r="AN28">
        <v>1</v>
      </c>
      <c r="AO28">
        <v>1.01</v>
      </c>
      <c r="AP28">
        <v>1</v>
      </c>
      <c r="AQ28">
        <v>2.9999999999999997E-4</v>
      </c>
      <c r="AR28">
        <v>6.9999999999999999E-4</v>
      </c>
      <c r="AS28">
        <v>2.0999999999999999E-3</v>
      </c>
      <c r="AT28">
        <v>3.7000000000000002E-3</v>
      </c>
      <c r="AU28">
        <v>0</v>
      </c>
      <c r="AV28">
        <v>0</v>
      </c>
      <c r="AW28">
        <v>-1.7999999999999999E-2</v>
      </c>
      <c r="AX28">
        <v>1E-4</v>
      </c>
      <c r="AY28">
        <v>-2.0000000000000001E-4</v>
      </c>
      <c r="AZ28">
        <v>1E-4</v>
      </c>
      <c r="BA28">
        <v>1.5E-3</v>
      </c>
      <c r="BB28">
        <v>3.5999999999999999E-3</v>
      </c>
      <c r="BC28">
        <v>3.7000000000000002E-3</v>
      </c>
      <c r="BD28">
        <v>4.7000000000000002E-3</v>
      </c>
      <c r="BE28">
        <v>-2.9999999999999997E-4</v>
      </c>
      <c r="BF28">
        <v>1E-4</v>
      </c>
      <c r="BG28">
        <v>2.2000000000000001E-3</v>
      </c>
      <c r="BH28">
        <v>-3.2099999999999997E-2</v>
      </c>
      <c r="BI28">
        <v>-5.1000000000000004E-3</v>
      </c>
      <c r="BJ28">
        <v>4.5999999999999999E-3</v>
      </c>
      <c r="BK28">
        <v>-6.3E-3</v>
      </c>
      <c r="BL28">
        <v>6.1000000000000004E-3</v>
      </c>
      <c r="BM28">
        <v>9.4899999999999998E-2</v>
      </c>
      <c r="BN28">
        <v>1.44E-2</v>
      </c>
      <c r="BO28">
        <v>1.8E-3</v>
      </c>
      <c r="BP28">
        <v>0</v>
      </c>
      <c r="BQ28">
        <v>1E-4</v>
      </c>
      <c r="BR28">
        <v>1E-4</v>
      </c>
      <c r="BS28">
        <v>2.9999999999999997E-4</v>
      </c>
    </row>
    <row r="29" spans="1:71" x14ac:dyDescent="0.4">
      <c r="A29" s="1" t="s">
        <v>124</v>
      </c>
      <c r="B29" s="1" t="s">
        <v>118</v>
      </c>
      <c r="C29" s="2">
        <v>45531.44363425926</v>
      </c>
      <c r="J29">
        <v>9.1000000000000004E-3</v>
      </c>
      <c r="K29">
        <v>2.1600000000000001E-2</v>
      </c>
      <c r="L29">
        <v>2.9999999999999997E-4</v>
      </c>
      <c r="M29">
        <v>-1.8E-3</v>
      </c>
      <c r="N29">
        <v>2.0000000000000001E-4</v>
      </c>
      <c r="O29">
        <v>2.0000000000000001E-4</v>
      </c>
      <c r="P29">
        <v>0.72509999999999997</v>
      </c>
      <c r="Q29">
        <v>2.0000000000000001E-4</v>
      </c>
      <c r="R29">
        <v>2.3E-3</v>
      </c>
      <c r="S29">
        <v>1.3299999999999999E-2</v>
      </c>
      <c r="T29">
        <v>6.9999999999999999E-4</v>
      </c>
      <c r="U29">
        <v>3.6799999999999999E-2</v>
      </c>
      <c r="V29">
        <v>1.24E-2</v>
      </c>
      <c r="W29">
        <v>-4.0000000000000001E-3</v>
      </c>
      <c r="X29">
        <v>1.0500000000000001E-2</v>
      </c>
      <c r="Y29" t="s">
        <v>125</v>
      </c>
      <c r="Z29">
        <v>1.6999999999999999E-3</v>
      </c>
      <c r="AA29">
        <v>-2.6200000000000001E-2</v>
      </c>
      <c r="AB29">
        <v>-4.7000000000000002E-3</v>
      </c>
      <c r="AC29">
        <v>4.4999999999999997E-3</v>
      </c>
      <c r="AD29">
        <v>9.5999999999999992E-3</v>
      </c>
      <c r="AE29">
        <v>0.52139999999999997</v>
      </c>
      <c r="AF29">
        <v>0.1037</v>
      </c>
      <c r="AG29">
        <v>9.5899999999999999E-2</v>
      </c>
      <c r="AH29">
        <v>5.4899999999999997E-2</v>
      </c>
      <c r="AI29">
        <v>-1.8E-3</v>
      </c>
      <c r="AJ29">
        <v>1E-4</v>
      </c>
      <c r="AK29">
        <v>2.9999999999999997E-4</v>
      </c>
      <c r="AL29">
        <v>-6.9999999999999999E-4</v>
      </c>
      <c r="AM29">
        <v>2.3999999999999998E-3</v>
      </c>
      <c r="AN29">
        <v>1.02</v>
      </c>
      <c r="AO29">
        <v>1.01</v>
      </c>
      <c r="AP29">
        <v>1.01</v>
      </c>
      <c r="AQ29">
        <v>-1.1000000000000001E-3</v>
      </c>
      <c r="AR29">
        <v>2.1600000000000001E-2</v>
      </c>
      <c r="AS29">
        <v>2.9999999999999997E-4</v>
      </c>
      <c r="AT29">
        <v>-1.8E-3</v>
      </c>
      <c r="AU29">
        <v>2.0000000000000001E-4</v>
      </c>
      <c r="AV29">
        <v>2.0000000000000001E-4</v>
      </c>
      <c r="AW29" t="s">
        <v>126</v>
      </c>
      <c r="AX29">
        <v>2.0000000000000001E-4</v>
      </c>
      <c r="AY29">
        <v>-2.7000000000000001E-3</v>
      </c>
      <c r="AZ29">
        <v>-1.4999999999999999E-2</v>
      </c>
      <c r="BA29">
        <v>6.9999999999999999E-4</v>
      </c>
      <c r="BB29">
        <v>3.6799999999999999E-2</v>
      </c>
      <c r="BC29">
        <v>1.24E-2</v>
      </c>
      <c r="BD29">
        <v>-4.0000000000000001E-3</v>
      </c>
      <c r="BE29">
        <v>1.0500000000000001E-2</v>
      </c>
      <c r="BF29">
        <v>101.1593</v>
      </c>
      <c r="BG29">
        <v>1.6999999999999999E-3</v>
      </c>
      <c r="BH29">
        <v>-2.6200000000000001E-2</v>
      </c>
      <c r="BI29">
        <v>-4.7000000000000002E-3</v>
      </c>
      <c r="BJ29">
        <v>4.4999999999999997E-3</v>
      </c>
      <c r="BK29">
        <v>-3.5000000000000001E-3</v>
      </c>
      <c r="BL29">
        <v>-2.4799999999999999E-2</v>
      </c>
      <c r="BM29">
        <v>0.1037</v>
      </c>
      <c r="BN29">
        <v>3.8199999999999998E-2</v>
      </c>
      <c r="BO29">
        <v>1.6500000000000001E-2</v>
      </c>
      <c r="BP29">
        <v>1E-4</v>
      </c>
      <c r="BQ29">
        <v>2.9999999999999997E-4</v>
      </c>
      <c r="BR29">
        <v>-6.9999999999999999E-4</v>
      </c>
      <c r="BS29">
        <v>2.3999999999999998E-3</v>
      </c>
    </row>
    <row r="30" spans="1:71" x14ac:dyDescent="0.4">
      <c r="A30" s="1" t="s">
        <v>127</v>
      </c>
      <c r="B30" s="1" t="s">
        <v>118</v>
      </c>
      <c r="C30" s="2">
        <v>45531.445370370369</v>
      </c>
      <c r="J30">
        <v>4.0000000000000002E-4</v>
      </c>
      <c r="K30">
        <v>6.2300000000000001E-2</v>
      </c>
      <c r="L30">
        <v>-1E-4</v>
      </c>
      <c r="M30">
        <v>6.8999999999999999E-3</v>
      </c>
      <c r="N30">
        <v>2.0999999999999999E-3</v>
      </c>
      <c r="O30">
        <v>2.9999999999999997E-4</v>
      </c>
      <c r="P30">
        <v>995.77059999999994</v>
      </c>
      <c r="Q30">
        <v>8.6E-3</v>
      </c>
      <c r="R30">
        <v>0</v>
      </c>
      <c r="S30">
        <v>1.5E-3</v>
      </c>
      <c r="T30">
        <v>3.7000000000000002E-3</v>
      </c>
      <c r="U30">
        <v>1.6299999999999999E-2</v>
      </c>
      <c r="V30">
        <v>2.29E-2</v>
      </c>
      <c r="W30">
        <v>-1E-3</v>
      </c>
      <c r="X30">
        <v>1013.5451</v>
      </c>
      <c r="Y30">
        <v>2.7300000000000001E-2</v>
      </c>
      <c r="Z30">
        <v>2.2000000000000001E-3</v>
      </c>
      <c r="AA30">
        <v>1.47E-2</v>
      </c>
      <c r="AB30">
        <v>5.9999999999999995E-4</v>
      </c>
      <c r="AC30">
        <v>5.4000000000000003E-3</v>
      </c>
      <c r="AD30">
        <v>-3.8E-3</v>
      </c>
      <c r="AE30">
        <v>5.8299999999999998E-2</v>
      </c>
      <c r="AF30">
        <v>8.7499999999999994E-2</v>
      </c>
      <c r="AG30">
        <v>0.01</v>
      </c>
      <c r="AH30">
        <v>2.9399999999999999E-2</v>
      </c>
      <c r="AI30">
        <v>-2.3999999999999998E-3</v>
      </c>
      <c r="AJ30">
        <v>8.0000000000000002E-3</v>
      </c>
      <c r="AK30">
        <v>-1E-4</v>
      </c>
      <c r="AL30">
        <v>6.9999999999999999E-4</v>
      </c>
      <c r="AM30">
        <v>1.37E-2</v>
      </c>
      <c r="AN30">
        <v>0.91</v>
      </c>
      <c r="AO30">
        <v>0.9</v>
      </c>
      <c r="AP30">
        <v>0.9</v>
      </c>
      <c r="AQ30">
        <v>4.0000000000000002E-4</v>
      </c>
      <c r="AR30">
        <v>6.2300000000000001E-2</v>
      </c>
      <c r="AS30">
        <v>-1E-4</v>
      </c>
      <c r="AT30">
        <v>6.8999999999999999E-3</v>
      </c>
      <c r="AU30">
        <v>2.0999999999999999E-3</v>
      </c>
      <c r="AV30">
        <v>2.9999999999999997E-4</v>
      </c>
      <c r="AW30">
        <v>995.77059999999994</v>
      </c>
      <c r="AX30">
        <v>8.6E-3</v>
      </c>
      <c r="AY30">
        <v>0</v>
      </c>
      <c r="AZ30">
        <v>1.4E-3</v>
      </c>
      <c r="BA30">
        <v>3.7000000000000002E-3</v>
      </c>
      <c r="BB30">
        <v>1.6299999999999999E-2</v>
      </c>
      <c r="BC30">
        <v>2.29E-2</v>
      </c>
      <c r="BD30">
        <v>-1E-3</v>
      </c>
      <c r="BE30">
        <v>1013.5451</v>
      </c>
      <c r="BF30">
        <v>2.7300000000000001E-2</v>
      </c>
      <c r="BG30">
        <v>2.2000000000000001E-3</v>
      </c>
      <c r="BH30">
        <v>1.47E-2</v>
      </c>
      <c r="BI30">
        <v>5.9999999999999995E-4</v>
      </c>
      <c r="BJ30">
        <v>5.4000000000000003E-3</v>
      </c>
      <c r="BK30">
        <v>-3.8E-3</v>
      </c>
      <c r="BL30">
        <v>5.8099999999999999E-2</v>
      </c>
      <c r="BM30">
        <v>8.7499999999999994E-2</v>
      </c>
      <c r="BN30">
        <v>0.01</v>
      </c>
      <c r="BO30">
        <v>2.9399999999999999E-2</v>
      </c>
      <c r="BP30">
        <v>8.0000000000000002E-3</v>
      </c>
      <c r="BQ30">
        <v>-1E-4</v>
      </c>
      <c r="BR30">
        <v>6.9999999999999999E-4</v>
      </c>
      <c r="BS30">
        <v>1.37E-2</v>
      </c>
    </row>
    <row r="31" spans="1:71" x14ac:dyDescent="0.4">
      <c r="A31" s="1" t="s">
        <v>117</v>
      </c>
      <c r="B31" s="1" t="s">
        <v>118</v>
      </c>
      <c r="C31" s="2">
        <v>45531.447118055556</v>
      </c>
      <c r="J31">
        <v>2.0000000000000001E-4</v>
      </c>
      <c r="K31">
        <v>3.0000000000000001E-3</v>
      </c>
      <c r="L31">
        <v>6.9999999999999999E-4</v>
      </c>
      <c r="M31">
        <v>2E-3</v>
      </c>
      <c r="N31">
        <v>0</v>
      </c>
      <c r="O31">
        <v>0</v>
      </c>
      <c r="P31">
        <v>1.1999999999999999E-3</v>
      </c>
      <c r="Q31">
        <v>1E-4</v>
      </c>
      <c r="R31">
        <v>1E-4</v>
      </c>
      <c r="S31">
        <v>-1E-4</v>
      </c>
      <c r="T31">
        <v>2.0999999999999999E-3</v>
      </c>
      <c r="U31">
        <v>-1E-4</v>
      </c>
      <c r="V31">
        <v>2.06E-2</v>
      </c>
      <c r="W31">
        <v>-2.2000000000000001E-3</v>
      </c>
      <c r="X31">
        <v>8.0000000000000002E-3</v>
      </c>
      <c r="Y31">
        <v>8.0000000000000004E-4</v>
      </c>
      <c r="Z31">
        <v>2.5999999999999999E-3</v>
      </c>
      <c r="AA31">
        <v>-2.58E-2</v>
      </c>
      <c r="AB31">
        <v>-4.8999999999999998E-3</v>
      </c>
      <c r="AC31">
        <v>6.9999999999999999E-4</v>
      </c>
      <c r="AD31">
        <v>-5.7000000000000002E-3</v>
      </c>
      <c r="AE31">
        <v>4.1000000000000003E-3</v>
      </c>
      <c r="AF31">
        <v>9.8900000000000002E-2</v>
      </c>
      <c r="AG31">
        <v>1.9400000000000001E-2</v>
      </c>
      <c r="AH31">
        <v>1.4E-3</v>
      </c>
      <c r="AI31">
        <v>-5.9999999999999995E-4</v>
      </c>
      <c r="AJ31">
        <v>0</v>
      </c>
      <c r="AK31">
        <v>0</v>
      </c>
      <c r="AL31">
        <v>-4.0000000000000002E-4</v>
      </c>
      <c r="AM31">
        <v>5.9999999999999995E-4</v>
      </c>
      <c r="AN31">
        <v>1</v>
      </c>
      <c r="AO31">
        <v>1.01</v>
      </c>
      <c r="AP31">
        <v>1</v>
      </c>
      <c r="AQ31">
        <v>2.0000000000000001E-4</v>
      </c>
      <c r="AR31">
        <v>3.0000000000000001E-3</v>
      </c>
      <c r="AS31">
        <v>6.9999999999999999E-4</v>
      </c>
      <c r="AT31">
        <v>2E-3</v>
      </c>
      <c r="AU31">
        <v>0</v>
      </c>
      <c r="AV31">
        <v>0</v>
      </c>
      <c r="AW31">
        <v>1.1999999999999999E-3</v>
      </c>
      <c r="AX31">
        <v>1E-4</v>
      </c>
      <c r="AY31">
        <v>1E-4</v>
      </c>
      <c r="AZ31">
        <v>-1E-4</v>
      </c>
      <c r="BA31">
        <v>2.0999999999999999E-3</v>
      </c>
      <c r="BB31">
        <v>-1E-4</v>
      </c>
      <c r="BC31">
        <v>2.06E-2</v>
      </c>
      <c r="BD31">
        <v>-2.2000000000000001E-3</v>
      </c>
      <c r="BE31">
        <v>8.0000000000000002E-3</v>
      </c>
      <c r="BF31">
        <v>8.0000000000000004E-4</v>
      </c>
      <c r="BG31">
        <v>2.5999999999999999E-3</v>
      </c>
      <c r="BH31">
        <v>-2.58E-2</v>
      </c>
      <c r="BI31">
        <v>-4.8999999999999998E-3</v>
      </c>
      <c r="BJ31">
        <v>6.9999999999999999E-4</v>
      </c>
      <c r="BK31">
        <v>-5.7000000000000002E-3</v>
      </c>
      <c r="BL31">
        <v>4.1000000000000003E-3</v>
      </c>
      <c r="BM31">
        <v>9.8900000000000002E-2</v>
      </c>
      <c r="BN31">
        <v>1.9400000000000001E-2</v>
      </c>
      <c r="BO31">
        <v>1.4E-3</v>
      </c>
      <c r="BP31">
        <v>0</v>
      </c>
      <c r="BQ31">
        <v>0</v>
      </c>
      <c r="BR31">
        <v>-4.0000000000000002E-4</v>
      </c>
      <c r="BS31">
        <v>5.9999999999999995E-4</v>
      </c>
    </row>
    <row r="32" spans="1:71" x14ac:dyDescent="0.4">
      <c r="A32" s="1" t="s">
        <v>119</v>
      </c>
      <c r="B32" s="1" t="s">
        <v>118</v>
      </c>
      <c r="C32" s="2">
        <v>45531.448854166665</v>
      </c>
      <c r="J32">
        <v>0</v>
      </c>
      <c r="K32">
        <v>1.1999999999999999E-3</v>
      </c>
      <c r="L32">
        <v>4.0000000000000002E-4</v>
      </c>
      <c r="M32">
        <v>1.9E-3</v>
      </c>
      <c r="N32">
        <v>1E-4</v>
      </c>
      <c r="O32">
        <v>0</v>
      </c>
      <c r="P32">
        <v>-1.66E-2</v>
      </c>
      <c r="Q32">
        <v>1E-4</v>
      </c>
      <c r="R32">
        <v>-2.0000000000000001E-4</v>
      </c>
      <c r="S32">
        <v>-1E-4</v>
      </c>
      <c r="T32">
        <v>8.0000000000000004E-4</v>
      </c>
      <c r="U32">
        <v>-1.1999999999999999E-3</v>
      </c>
      <c r="V32">
        <v>1.8100000000000002E-2</v>
      </c>
      <c r="W32">
        <v>4.1999999999999997E-3</v>
      </c>
      <c r="X32">
        <v>4.8999999999999998E-3</v>
      </c>
      <c r="Y32">
        <v>4.0000000000000002E-4</v>
      </c>
      <c r="Z32">
        <v>1.5E-3</v>
      </c>
      <c r="AA32">
        <v>-2.93E-2</v>
      </c>
      <c r="AB32">
        <v>-4.1999999999999997E-3</v>
      </c>
      <c r="AC32">
        <v>3.5999999999999999E-3</v>
      </c>
      <c r="AD32">
        <v>-4.5999999999999999E-3</v>
      </c>
      <c r="AE32">
        <v>1.9E-3</v>
      </c>
      <c r="AF32">
        <v>8.7099999999999997E-2</v>
      </c>
      <c r="AG32">
        <v>1.6899999999999998E-2</v>
      </c>
      <c r="AH32">
        <v>2.9999999999999997E-4</v>
      </c>
      <c r="AI32">
        <v>-1.9E-3</v>
      </c>
      <c r="AJ32">
        <v>0</v>
      </c>
      <c r="AK32">
        <v>0</v>
      </c>
      <c r="AL32">
        <v>-2.0000000000000001E-4</v>
      </c>
      <c r="AM32">
        <v>2.0000000000000001E-4</v>
      </c>
      <c r="AN32">
        <v>1.01</v>
      </c>
      <c r="AO32">
        <v>1.01</v>
      </c>
      <c r="AP32">
        <v>1.01</v>
      </c>
      <c r="AQ32">
        <v>0</v>
      </c>
      <c r="AR32">
        <v>1.1999999999999999E-3</v>
      </c>
      <c r="AS32">
        <v>4.0000000000000002E-4</v>
      </c>
      <c r="AT32">
        <v>1.9E-3</v>
      </c>
      <c r="AU32">
        <v>1E-4</v>
      </c>
      <c r="AV32">
        <v>0</v>
      </c>
      <c r="AW32">
        <v>-1.66E-2</v>
      </c>
      <c r="AX32">
        <v>1E-4</v>
      </c>
      <c r="AY32">
        <v>-2.0000000000000001E-4</v>
      </c>
      <c r="AZ32">
        <v>-1E-4</v>
      </c>
      <c r="BA32">
        <v>8.0000000000000004E-4</v>
      </c>
      <c r="BB32">
        <v>-1.1999999999999999E-3</v>
      </c>
      <c r="BC32">
        <v>1.8100000000000002E-2</v>
      </c>
      <c r="BD32">
        <v>4.1999999999999997E-3</v>
      </c>
      <c r="BE32">
        <v>4.8999999999999998E-3</v>
      </c>
      <c r="BF32">
        <v>4.0000000000000002E-4</v>
      </c>
      <c r="BG32">
        <v>1.5E-3</v>
      </c>
      <c r="BH32">
        <v>-2.93E-2</v>
      </c>
      <c r="BI32">
        <v>-4.1999999999999997E-3</v>
      </c>
      <c r="BJ32">
        <v>3.5999999999999999E-3</v>
      </c>
      <c r="BK32">
        <v>-4.5999999999999999E-3</v>
      </c>
      <c r="BL32">
        <v>1.9E-3</v>
      </c>
      <c r="BM32">
        <v>8.7099999999999997E-2</v>
      </c>
      <c r="BN32">
        <v>1.6899999999999998E-2</v>
      </c>
      <c r="BO32">
        <v>2.9999999999999997E-4</v>
      </c>
      <c r="BP32">
        <v>0</v>
      </c>
      <c r="BQ32">
        <v>0</v>
      </c>
      <c r="BR32">
        <v>-2.0000000000000001E-4</v>
      </c>
      <c r="BS32">
        <v>2.0000000000000001E-4</v>
      </c>
    </row>
    <row r="33" spans="1:71" x14ac:dyDescent="0.4">
      <c r="A33" s="1" t="s">
        <v>128</v>
      </c>
      <c r="B33" s="1" t="s">
        <v>118</v>
      </c>
      <c r="C33" s="2">
        <v>45531.450601851851</v>
      </c>
      <c r="J33">
        <v>6.9999999999999999E-4</v>
      </c>
      <c r="K33">
        <v>1.12E-2</v>
      </c>
      <c r="L33">
        <v>0</v>
      </c>
      <c r="M33">
        <v>2.3999999999999998E-3</v>
      </c>
      <c r="N33">
        <v>2.0000000000000001E-4</v>
      </c>
      <c r="O33">
        <v>-4.0000000000000002E-4</v>
      </c>
      <c r="P33">
        <v>0.10539999999999999</v>
      </c>
      <c r="Q33">
        <v>2.0000000000000001E-4</v>
      </c>
      <c r="R33">
        <v>-5.0000000000000001E-4</v>
      </c>
      <c r="S33">
        <v>-1E-4</v>
      </c>
      <c r="T33">
        <v>1E-3</v>
      </c>
      <c r="U33">
        <v>1.01E-2</v>
      </c>
      <c r="V33">
        <v>8.8000000000000005E-3</v>
      </c>
      <c r="W33">
        <v>-4.8999999999999998E-3</v>
      </c>
      <c r="X33">
        <v>3.1399999999999997E-2</v>
      </c>
      <c r="Y33">
        <v>1.4E-3</v>
      </c>
      <c r="Z33">
        <v>1.6999999999999999E-3</v>
      </c>
      <c r="AA33">
        <v>-2.8299999999999999E-2</v>
      </c>
      <c r="AB33">
        <v>-5.0000000000000001E-3</v>
      </c>
      <c r="AC33">
        <v>6.8999999999999999E-3</v>
      </c>
      <c r="AD33">
        <v>-9.5999999999999992E-3</v>
      </c>
      <c r="AE33">
        <v>1.18E-2</v>
      </c>
      <c r="AF33">
        <v>8.48E-2</v>
      </c>
      <c r="AG33">
        <v>1.89E-2</v>
      </c>
      <c r="AH33">
        <v>1.49E-2</v>
      </c>
      <c r="AI33">
        <v>-2.2000000000000001E-3</v>
      </c>
      <c r="AJ33">
        <v>1E-4</v>
      </c>
      <c r="AK33">
        <v>19.961400000000001</v>
      </c>
      <c r="AL33">
        <v>1.61E-2</v>
      </c>
      <c r="AM33">
        <v>1.1000000000000001E-3</v>
      </c>
      <c r="AN33">
        <v>1.02</v>
      </c>
      <c r="AO33">
        <v>1.02</v>
      </c>
      <c r="AP33">
        <v>1.02</v>
      </c>
      <c r="AQ33">
        <v>6.9999999999999999E-4</v>
      </c>
      <c r="AR33">
        <v>1.12E-2</v>
      </c>
      <c r="AS33">
        <v>0</v>
      </c>
      <c r="AT33">
        <v>2.3999999999999998E-3</v>
      </c>
      <c r="AU33">
        <v>2.0000000000000001E-4</v>
      </c>
      <c r="AV33">
        <v>-4.0000000000000002E-4</v>
      </c>
      <c r="AW33">
        <v>0.10539999999999999</v>
      </c>
      <c r="AX33">
        <v>2.0000000000000001E-4</v>
      </c>
      <c r="AY33">
        <v>-5.0000000000000001E-4</v>
      </c>
      <c r="AZ33">
        <v>-1E-4</v>
      </c>
      <c r="BA33">
        <v>1E-3</v>
      </c>
      <c r="BB33">
        <v>1.01E-2</v>
      </c>
      <c r="BC33">
        <v>8.8000000000000005E-3</v>
      </c>
      <c r="BD33">
        <v>-4.8999999999999998E-3</v>
      </c>
      <c r="BE33">
        <v>3.1399999999999997E-2</v>
      </c>
      <c r="BF33">
        <v>1.4E-3</v>
      </c>
      <c r="BG33">
        <v>1.6999999999999999E-3</v>
      </c>
      <c r="BH33">
        <v>-2.8299999999999999E-2</v>
      </c>
      <c r="BI33">
        <v>-5.0000000000000001E-3</v>
      </c>
      <c r="BJ33">
        <v>6.8999999999999999E-3</v>
      </c>
      <c r="BK33">
        <v>-9.5999999999999992E-3</v>
      </c>
      <c r="BL33">
        <v>1.18E-2</v>
      </c>
      <c r="BM33">
        <v>8.48E-2</v>
      </c>
      <c r="BN33">
        <v>1.89E-2</v>
      </c>
      <c r="BO33">
        <v>1.49E-2</v>
      </c>
      <c r="BP33">
        <v>1E-4</v>
      </c>
      <c r="BQ33" t="s">
        <v>129</v>
      </c>
      <c r="BR33">
        <v>-1.9E-3</v>
      </c>
      <c r="BS33">
        <v>1.1000000000000001E-3</v>
      </c>
    </row>
    <row r="34" spans="1:71" x14ac:dyDescent="0.4">
      <c r="A34" s="1" t="s">
        <v>117</v>
      </c>
      <c r="B34" s="1" t="s">
        <v>118</v>
      </c>
      <c r="C34" s="2">
        <v>45531.452349537038</v>
      </c>
      <c r="J34">
        <v>-1E-4</v>
      </c>
      <c r="K34">
        <v>-1.2999999999999999E-3</v>
      </c>
      <c r="L34">
        <v>1.1999999999999999E-3</v>
      </c>
      <c r="M34">
        <v>1.5E-3</v>
      </c>
      <c r="N34">
        <v>1E-4</v>
      </c>
      <c r="O34">
        <v>0</v>
      </c>
      <c r="P34">
        <v>-5.0000000000000001E-3</v>
      </c>
      <c r="Q34">
        <v>0</v>
      </c>
      <c r="R34">
        <v>4.0000000000000002E-4</v>
      </c>
      <c r="S34">
        <v>-5.0000000000000001E-4</v>
      </c>
      <c r="T34">
        <v>2.9999999999999997E-4</v>
      </c>
      <c r="U34">
        <v>-8.0000000000000004E-4</v>
      </c>
      <c r="V34">
        <v>1.78E-2</v>
      </c>
      <c r="W34">
        <v>7.0000000000000001E-3</v>
      </c>
      <c r="X34">
        <v>2.7000000000000001E-3</v>
      </c>
      <c r="Y34">
        <v>1E-4</v>
      </c>
      <c r="Z34">
        <v>2.5000000000000001E-3</v>
      </c>
      <c r="AA34">
        <v>-2.6599999999999999E-2</v>
      </c>
      <c r="AB34">
        <v>-5.7000000000000002E-3</v>
      </c>
      <c r="AC34">
        <v>4.4999999999999997E-3</v>
      </c>
      <c r="AD34">
        <v>-5.8999999999999999E-3</v>
      </c>
      <c r="AE34">
        <v>4.5999999999999999E-3</v>
      </c>
      <c r="AF34">
        <v>8.2699999999999996E-2</v>
      </c>
      <c r="AG34">
        <v>8.8000000000000005E-3</v>
      </c>
      <c r="AH34">
        <v>2.7000000000000001E-3</v>
      </c>
      <c r="AI34">
        <v>-2.0999999999999999E-3</v>
      </c>
      <c r="AJ34">
        <v>0</v>
      </c>
      <c r="AK34">
        <v>1.9E-3</v>
      </c>
      <c r="AL34">
        <v>-2.9999999999999997E-4</v>
      </c>
      <c r="AM34">
        <v>8.0000000000000004E-4</v>
      </c>
      <c r="AN34">
        <v>1.01</v>
      </c>
      <c r="AO34">
        <v>1.01</v>
      </c>
      <c r="AP34">
        <v>1</v>
      </c>
      <c r="AQ34">
        <v>-1E-4</v>
      </c>
      <c r="AR34">
        <v>-1.2999999999999999E-3</v>
      </c>
      <c r="AS34">
        <v>1.1999999999999999E-3</v>
      </c>
      <c r="AT34">
        <v>1.5E-3</v>
      </c>
      <c r="AU34">
        <v>1E-4</v>
      </c>
      <c r="AV34">
        <v>0</v>
      </c>
      <c r="AW34">
        <v>-5.0000000000000001E-3</v>
      </c>
      <c r="AX34">
        <v>0</v>
      </c>
      <c r="AY34">
        <v>4.0000000000000002E-4</v>
      </c>
      <c r="AZ34">
        <v>-5.0000000000000001E-4</v>
      </c>
      <c r="BA34">
        <v>2.9999999999999997E-4</v>
      </c>
      <c r="BB34">
        <v>-8.0000000000000004E-4</v>
      </c>
      <c r="BC34">
        <v>1.78E-2</v>
      </c>
      <c r="BD34">
        <v>7.0000000000000001E-3</v>
      </c>
      <c r="BE34">
        <v>2.7000000000000001E-3</v>
      </c>
      <c r="BF34">
        <v>1E-4</v>
      </c>
      <c r="BG34">
        <v>2.5000000000000001E-3</v>
      </c>
      <c r="BH34">
        <v>-2.6599999999999999E-2</v>
      </c>
      <c r="BI34">
        <v>-5.7000000000000002E-3</v>
      </c>
      <c r="BJ34">
        <v>4.4999999999999997E-3</v>
      </c>
      <c r="BK34">
        <v>-5.8999999999999999E-3</v>
      </c>
      <c r="BL34">
        <v>4.5999999999999999E-3</v>
      </c>
      <c r="BM34">
        <v>8.2699999999999996E-2</v>
      </c>
      <c r="BN34">
        <v>8.8000000000000005E-3</v>
      </c>
      <c r="BO34">
        <v>2.7000000000000001E-3</v>
      </c>
      <c r="BP34">
        <v>0</v>
      </c>
      <c r="BQ34">
        <v>1.9E-3</v>
      </c>
      <c r="BR34">
        <v>-2.9999999999999997E-4</v>
      </c>
      <c r="BS34">
        <v>8.0000000000000004E-4</v>
      </c>
    </row>
    <row r="35" spans="1:71" x14ac:dyDescent="0.4">
      <c r="A35" s="1" t="s">
        <v>119</v>
      </c>
      <c r="B35" s="1" t="s">
        <v>118</v>
      </c>
      <c r="C35" s="2">
        <v>45531.454097222224</v>
      </c>
      <c r="J35">
        <v>0</v>
      </c>
      <c r="K35">
        <v>1.6999999999999999E-3</v>
      </c>
      <c r="L35">
        <v>2.3999999999999998E-3</v>
      </c>
      <c r="M35">
        <v>6.9999999999999999E-4</v>
      </c>
      <c r="N35">
        <v>0</v>
      </c>
      <c r="O35">
        <v>0</v>
      </c>
      <c r="P35">
        <v>-1.8100000000000002E-2</v>
      </c>
      <c r="Q35">
        <v>1E-4</v>
      </c>
      <c r="R35">
        <v>0</v>
      </c>
      <c r="S35">
        <v>0</v>
      </c>
      <c r="T35">
        <v>1.4E-3</v>
      </c>
      <c r="U35">
        <v>-1.1000000000000001E-3</v>
      </c>
      <c r="V35">
        <v>1.4800000000000001E-2</v>
      </c>
      <c r="W35">
        <v>8.5000000000000006E-3</v>
      </c>
      <c r="X35">
        <v>1.6999999999999999E-3</v>
      </c>
      <c r="Y35">
        <v>2.9999999999999997E-4</v>
      </c>
      <c r="Z35">
        <v>6.9999999999999999E-4</v>
      </c>
      <c r="AA35">
        <v>-3.2099999999999997E-2</v>
      </c>
      <c r="AB35">
        <v>-5.1000000000000004E-3</v>
      </c>
      <c r="AC35">
        <v>4.4000000000000003E-3</v>
      </c>
      <c r="AD35">
        <v>-6.4000000000000003E-3</v>
      </c>
      <c r="AE35">
        <v>6.4000000000000003E-3</v>
      </c>
      <c r="AF35">
        <v>8.6599999999999996E-2</v>
      </c>
      <c r="AG35">
        <v>1.0800000000000001E-2</v>
      </c>
      <c r="AH35">
        <v>1.2999999999999999E-3</v>
      </c>
      <c r="AI35">
        <v>-8.9999999999999998E-4</v>
      </c>
      <c r="AJ35">
        <v>0</v>
      </c>
      <c r="AK35">
        <v>4.0000000000000002E-4</v>
      </c>
      <c r="AL35">
        <v>-1E-4</v>
      </c>
      <c r="AM35">
        <v>6.9999999999999999E-4</v>
      </c>
      <c r="AN35">
        <v>1</v>
      </c>
      <c r="AO35">
        <v>1</v>
      </c>
      <c r="AP35">
        <v>0.99</v>
      </c>
      <c r="AQ35">
        <v>0</v>
      </c>
      <c r="AR35">
        <v>1.6999999999999999E-3</v>
      </c>
      <c r="AS35">
        <v>2.3999999999999998E-3</v>
      </c>
      <c r="AT35">
        <v>6.9999999999999999E-4</v>
      </c>
      <c r="AU35">
        <v>0</v>
      </c>
      <c r="AV35">
        <v>0</v>
      </c>
      <c r="AW35">
        <v>-1.8100000000000002E-2</v>
      </c>
      <c r="AX35">
        <v>1E-4</v>
      </c>
      <c r="AY35">
        <v>0</v>
      </c>
      <c r="AZ35">
        <v>0</v>
      </c>
      <c r="BA35">
        <v>1.4E-3</v>
      </c>
      <c r="BB35">
        <v>-1.1000000000000001E-3</v>
      </c>
      <c r="BC35">
        <v>1.4800000000000001E-2</v>
      </c>
      <c r="BD35">
        <v>8.5000000000000006E-3</v>
      </c>
      <c r="BE35">
        <v>1.6999999999999999E-3</v>
      </c>
      <c r="BF35">
        <v>2.9999999999999997E-4</v>
      </c>
      <c r="BG35">
        <v>6.9999999999999999E-4</v>
      </c>
      <c r="BH35">
        <v>-3.2099999999999997E-2</v>
      </c>
      <c r="BI35">
        <v>-5.1000000000000004E-3</v>
      </c>
      <c r="BJ35">
        <v>4.4000000000000003E-3</v>
      </c>
      <c r="BK35">
        <v>-6.4000000000000003E-3</v>
      </c>
      <c r="BL35">
        <v>6.4000000000000003E-3</v>
      </c>
      <c r="BM35">
        <v>8.6599999999999996E-2</v>
      </c>
      <c r="BN35">
        <v>1.0800000000000001E-2</v>
      </c>
      <c r="BO35">
        <v>1.2999999999999999E-3</v>
      </c>
      <c r="BP35">
        <v>0</v>
      </c>
      <c r="BQ35">
        <v>4.0000000000000002E-4</v>
      </c>
      <c r="BR35">
        <v>-1E-4</v>
      </c>
      <c r="BS35">
        <v>6.9999999999999999E-4</v>
      </c>
    </row>
    <row r="36" spans="1:71" x14ac:dyDescent="0.4">
      <c r="A36" s="1" t="s">
        <v>130</v>
      </c>
      <c r="B36" s="1" t="s">
        <v>118</v>
      </c>
      <c r="C36" s="2">
        <v>45531.455833333333</v>
      </c>
      <c r="J36">
        <v>1E-4</v>
      </c>
      <c r="K36">
        <v>-1E-4</v>
      </c>
      <c r="L36">
        <v>5.0000000000000001E-4</v>
      </c>
      <c r="M36">
        <v>1.9E-3</v>
      </c>
      <c r="N36">
        <v>0</v>
      </c>
      <c r="O36">
        <v>-1E-4</v>
      </c>
      <c r="P36">
        <v>-2.6100000000000002E-2</v>
      </c>
      <c r="Q36">
        <v>0</v>
      </c>
      <c r="R36">
        <v>-2.0000000000000001E-4</v>
      </c>
      <c r="S36">
        <v>-2.9999999999999997E-4</v>
      </c>
      <c r="T36">
        <v>1.1999999999999999E-3</v>
      </c>
      <c r="U36">
        <v>-1.2999999999999999E-3</v>
      </c>
      <c r="V36">
        <v>2.8899999999999999E-2</v>
      </c>
      <c r="W36">
        <v>3.0000000000000001E-3</v>
      </c>
      <c r="X36">
        <v>5.9999999999999995E-4</v>
      </c>
      <c r="Y36">
        <v>1E-4</v>
      </c>
      <c r="Z36">
        <v>2.5999999999999999E-3</v>
      </c>
      <c r="AA36">
        <v>-3.39E-2</v>
      </c>
      <c r="AB36">
        <v>-4.8999999999999998E-3</v>
      </c>
      <c r="AC36">
        <v>4.4999999999999997E-3</v>
      </c>
      <c r="AD36">
        <v>-6.1999999999999998E-3</v>
      </c>
      <c r="AE36">
        <v>4.4999999999999997E-3</v>
      </c>
      <c r="AF36">
        <v>8.4900000000000003E-2</v>
      </c>
      <c r="AG36">
        <v>1.7399999999999999E-2</v>
      </c>
      <c r="AH36">
        <v>4.0000000000000002E-4</v>
      </c>
      <c r="AI36">
        <v>-1.2999999999999999E-3</v>
      </c>
      <c r="AJ36">
        <v>0</v>
      </c>
      <c r="AK36">
        <v>2.9999999999999997E-4</v>
      </c>
      <c r="AL36">
        <v>-4.0000000000000002E-4</v>
      </c>
      <c r="AM36">
        <v>-2.0000000000000001E-4</v>
      </c>
      <c r="AN36">
        <v>1</v>
      </c>
      <c r="AO36">
        <v>1.01</v>
      </c>
      <c r="AP36">
        <v>1.01</v>
      </c>
      <c r="AQ36">
        <v>1E-4</v>
      </c>
      <c r="AR36">
        <v>-1E-4</v>
      </c>
      <c r="AS36">
        <v>5.0000000000000001E-4</v>
      </c>
      <c r="AT36">
        <v>1.9E-3</v>
      </c>
      <c r="AU36">
        <v>0</v>
      </c>
      <c r="AV36">
        <v>-1E-4</v>
      </c>
      <c r="AW36">
        <v>-2.6100000000000002E-2</v>
      </c>
      <c r="AX36">
        <v>0</v>
      </c>
      <c r="AY36">
        <v>-2.0000000000000001E-4</v>
      </c>
      <c r="AZ36">
        <v>-2.9999999999999997E-4</v>
      </c>
      <c r="BA36">
        <v>1.1999999999999999E-3</v>
      </c>
      <c r="BB36">
        <v>-1.2999999999999999E-3</v>
      </c>
      <c r="BC36">
        <v>2.8899999999999999E-2</v>
      </c>
      <c r="BD36">
        <v>3.0000000000000001E-3</v>
      </c>
      <c r="BE36">
        <v>5.9999999999999995E-4</v>
      </c>
      <c r="BF36">
        <v>1E-4</v>
      </c>
      <c r="BG36">
        <v>2.5999999999999999E-3</v>
      </c>
      <c r="BH36">
        <v>-3.39E-2</v>
      </c>
      <c r="BI36">
        <v>-4.8999999999999998E-3</v>
      </c>
      <c r="BJ36">
        <v>4.4999999999999997E-3</v>
      </c>
      <c r="BK36">
        <v>-6.1999999999999998E-3</v>
      </c>
      <c r="BL36">
        <v>4.4999999999999997E-3</v>
      </c>
      <c r="BM36">
        <v>8.4900000000000003E-2</v>
      </c>
      <c r="BN36">
        <v>1.7399999999999999E-2</v>
      </c>
      <c r="BO36">
        <v>4.0000000000000002E-4</v>
      </c>
      <c r="BP36">
        <v>0</v>
      </c>
      <c r="BQ36">
        <v>2.9999999999999997E-4</v>
      </c>
      <c r="BR36">
        <v>-4.0000000000000002E-4</v>
      </c>
      <c r="BS36">
        <v>-2.0000000000000001E-4</v>
      </c>
    </row>
    <row r="37" spans="1:71" x14ac:dyDescent="0.4">
      <c r="A37" s="1" t="s">
        <v>131</v>
      </c>
      <c r="B37" s="1" t="s">
        <v>118</v>
      </c>
      <c r="C37" s="2">
        <v>45531.45758101852</v>
      </c>
      <c r="J37">
        <v>4.9436</v>
      </c>
      <c r="K37">
        <v>4.9036</v>
      </c>
      <c r="L37">
        <v>5.0053999999999998</v>
      </c>
      <c r="M37">
        <v>4.9425999999999997</v>
      </c>
      <c r="N37">
        <v>4.8270999999999997</v>
      </c>
      <c r="O37">
        <v>4.8807999999999998</v>
      </c>
      <c r="P37">
        <v>4.9348999999999998</v>
      </c>
      <c r="Q37">
        <v>4.8930999999999996</v>
      </c>
      <c r="R37">
        <v>4.8936000000000002</v>
      </c>
      <c r="S37">
        <v>4.8826999999999998</v>
      </c>
      <c r="T37">
        <v>4.7549999999999999</v>
      </c>
      <c r="U37">
        <v>4.9481999999999999</v>
      </c>
      <c r="V37">
        <v>4.8968999999999996</v>
      </c>
      <c r="W37">
        <v>4.7995999999999999</v>
      </c>
      <c r="X37">
        <v>5.0072000000000001</v>
      </c>
      <c r="Y37">
        <v>4.9255000000000004</v>
      </c>
      <c r="Z37">
        <v>5.1172000000000004</v>
      </c>
      <c r="AA37">
        <v>4.8903999999999996</v>
      </c>
      <c r="AB37">
        <v>4.8712</v>
      </c>
      <c r="AC37">
        <v>4.9234</v>
      </c>
      <c r="AD37">
        <v>5.0372000000000003</v>
      </c>
      <c r="AE37">
        <v>4.8643999999999998</v>
      </c>
      <c r="AF37">
        <v>4.9786999999999999</v>
      </c>
      <c r="AG37">
        <v>4.9480000000000004</v>
      </c>
      <c r="AH37">
        <v>4.6746999999999996</v>
      </c>
      <c r="AI37">
        <v>5.0053000000000001</v>
      </c>
      <c r="AJ37">
        <v>4.9212999999999996</v>
      </c>
      <c r="AK37">
        <v>4.9377000000000004</v>
      </c>
      <c r="AL37">
        <v>4.9204999999999997</v>
      </c>
      <c r="AM37">
        <v>4.8487</v>
      </c>
      <c r="AN37">
        <v>1</v>
      </c>
      <c r="AO37">
        <v>1.01</v>
      </c>
      <c r="AP37">
        <v>1</v>
      </c>
      <c r="AQ37">
        <v>4.9431000000000003</v>
      </c>
      <c r="AR37">
        <v>4.9036</v>
      </c>
      <c r="AS37">
        <v>5.0053999999999998</v>
      </c>
      <c r="AT37">
        <v>4.9425999999999997</v>
      </c>
      <c r="AU37">
        <v>4.8270999999999997</v>
      </c>
      <c r="AV37">
        <v>4.8807999999999998</v>
      </c>
      <c r="AW37">
        <v>4.9348999999999998</v>
      </c>
      <c r="AX37">
        <v>4.8929999999999998</v>
      </c>
      <c r="AY37">
        <v>4.8933</v>
      </c>
      <c r="AZ37">
        <v>4.8813000000000004</v>
      </c>
      <c r="BA37">
        <v>4.7550999999999997</v>
      </c>
      <c r="BB37">
        <v>4.9481999999999999</v>
      </c>
      <c r="BC37">
        <v>4.8968999999999996</v>
      </c>
      <c r="BD37">
        <v>4.7995999999999999</v>
      </c>
      <c r="BE37">
        <v>5.0064000000000002</v>
      </c>
      <c r="BF37">
        <v>4.9255000000000004</v>
      </c>
      <c r="BG37">
        <v>5.1172000000000004</v>
      </c>
      <c r="BH37">
        <v>4.8903999999999996</v>
      </c>
      <c r="BI37">
        <v>4.8712</v>
      </c>
      <c r="BJ37">
        <v>4.9234</v>
      </c>
      <c r="BK37">
        <v>5.0365000000000002</v>
      </c>
      <c r="BL37">
        <v>4.8377999999999997</v>
      </c>
      <c r="BM37">
        <v>4.9786999999999999</v>
      </c>
      <c r="BN37">
        <v>4.9451000000000001</v>
      </c>
      <c r="BO37">
        <v>4.6729000000000003</v>
      </c>
      <c r="BP37">
        <v>4.9212999999999996</v>
      </c>
      <c r="BQ37">
        <v>4.9377000000000004</v>
      </c>
      <c r="BR37">
        <v>4.9161000000000001</v>
      </c>
      <c r="BS37">
        <v>4.8487</v>
      </c>
    </row>
    <row r="38" spans="1:71" x14ac:dyDescent="0.4">
      <c r="A38" s="1" t="s">
        <v>119</v>
      </c>
      <c r="B38" s="1" t="s">
        <v>118</v>
      </c>
      <c r="C38" s="2">
        <v>45531.460289351853</v>
      </c>
      <c r="J38">
        <v>4.0000000000000002E-4</v>
      </c>
      <c r="K38">
        <v>5.9999999999999995E-4</v>
      </c>
      <c r="L38">
        <v>5.4999999999999997E-3</v>
      </c>
      <c r="M38">
        <v>1.8E-3</v>
      </c>
      <c r="N38">
        <v>2.0000000000000001E-4</v>
      </c>
      <c r="O38">
        <v>-1E-4</v>
      </c>
      <c r="P38">
        <v>-2.4500000000000001E-2</v>
      </c>
      <c r="Q38">
        <v>1E-4</v>
      </c>
      <c r="R38">
        <v>-5.9999999999999995E-4</v>
      </c>
      <c r="S38">
        <v>1E-4</v>
      </c>
      <c r="T38">
        <v>1.6000000000000001E-3</v>
      </c>
      <c r="U38">
        <v>-6.9999999999999999E-4</v>
      </c>
      <c r="V38">
        <v>1.2500000000000001E-2</v>
      </c>
      <c r="W38">
        <v>1.01E-2</v>
      </c>
      <c r="X38">
        <v>-1.6999999999999999E-3</v>
      </c>
      <c r="Y38">
        <v>0</v>
      </c>
      <c r="Z38">
        <v>2.12E-2</v>
      </c>
      <c r="AA38">
        <v>-3.1199999999999999E-2</v>
      </c>
      <c r="AB38">
        <v>-4.3E-3</v>
      </c>
      <c r="AC38">
        <v>6.1000000000000004E-3</v>
      </c>
      <c r="AD38">
        <v>-6.1000000000000004E-3</v>
      </c>
      <c r="AE38">
        <v>4.0000000000000001E-3</v>
      </c>
      <c r="AF38">
        <v>9.2200000000000004E-2</v>
      </c>
      <c r="AG38">
        <v>2.47E-2</v>
      </c>
      <c r="AH38">
        <v>3.0999999999999999E-3</v>
      </c>
      <c r="AI38">
        <v>5.0000000000000001E-4</v>
      </c>
      <c r="AJ38">
        <v>1E-4</v>
      </c>
      <c r="AK38">
        <v>6.9999999999999999E-4</v>
      </c>
      <c r="AL38">
        <v>1E-4</v>
      </c>
      <c r="AM38">
        <v>5.0000000000000001E-4</v>
      </c>
      <c r="AN38">
        <v>1.02</v>
      </c>
      <c r="AO38">
        <v>1</v>
      </c>
      <c r="AP38">
        <v>1</v>
      </c>
      <c r="AQ38">
        <v>4.0000000000000002E-4</v>
      </c>
      <c r="AR38">
        <v>5.9999999999999995E-4</v>
      </c>
      <c r="AS38">
        <v>5.4999999999999997E-3</v>
      </c>
      <c r="AT38">
        <v>1.8E-3</v>
      </c>
      <c r="AU38">
        <v>2.0000000000000001E-4</v>
      </c>
      <c r="AV38">
        <v>-1E-4</v>
      </c>
      <c r="AW38">
        <v>-2.4500000000000001E-2</v>
      </c>
      <c r="AX38">
        <v>1E-4</v>
      </c>
      <c r="AY38">
        <v>-5.9999999999999995E-4</v>
      </c>
      <c r="AZ38">
        <v>1E-4</v>
      </c>
      <c r="BA38">
        <v>1.6000000000000001E-3</v>
      </c>
      <c r="BB38">
        <v>-6.9999999999999999E-4</v>
      </c>
      <c r="BC38">
        <v>1.2500000000000001E-2</v>
      </c>
      <c r="BD38">
        <v>1.01E-2</v>
      </c>
      <c r="BE38">
        <v>-1.6999999999999999E-3</v>
      </c>
      <c r="BF38">
        <v>0</v>
      </c>
      <c r="BG38">
        <v>2.12E-2</v>
      </c>
      <c r="BH38">
        <v>-3.1199999999999999E-2</v>
      </c>
      <c r="BI38">
        <v>-4.3E-3</v>
      </c>
      <c r="BJ38">
        <v>6.1000000000000004E-3</v>
      </c>
      <c r="BK38">
        <v>-6.1000000000000004E-3</v>
      </c>
      <c r="BL38">
        <v>4.0000000000000001E-3</v>
      </c>
      <c r="BM38">
        <v>9.2200000000000004E-2</v>
      </c>
      <c r="BN38">
        <v>2.47E-2</v>
      </c>
      <c r="BO38">
        <v>3.0999999999999999E-3</v>
      </c>
      <c r="BP38">
        <v>1E-4</v>
      </c>
      <c r="BQ38">
        <v>6.9999999999999999E-4</v>
      </c>
      <c r="BR38">
        <v>1E-4</v>
      </c>
      <c r="BS38">
        <v>5.0000000000000001E-4</v>
      </c>
    </row>
    <row r="39" spans="1:71" x14ac:dyDescent="0.4">
      <c r="A39" s="1" t="s">
        <v>132</v>
      </c>
      <c r="B39" s="1" t="s">
        <v>118</v>
      </c>
      <c r="C39" s="2">
        <v>45531.462013888886</v>
      </c>
      <c r="J39">
        <v>1E-4</v>
      </c>
      <c r="K39">
        <v>-8.0000000000000004E-4</v>
      </c>
      <c r="L39">
        <v>2E-3</v>
      </c>
      <c r="M39">
        <v>1.6000000000000001E-3</v>
      </c>
      <c r="N39">
        <v>1E-4</v>
      </c>
      <c r="O39">
        <v>0</v>
      </c>
      <c r="P39">
        <v>-2.24E-2</v>
      </c>
      <c r="Q39">
        <v>0</v>
      </c>
      <c r="R39">
        <v>-2.0000000000000001E-4</v>
      </c>
      <c r="S39">
        <v>-2.0000000000000001E-4</v>
      </c>
      <c r="T39">
        <v>5.9999999999999995E-4</v>
      </c>
      <c r="U39">
        <v>-1.6000000000000001E-3</v>
      </c>
      <c r="V39">
        <v>2.1600000000000001E-2</v>
      </c>
      <c r="W39">
        <v>2.8999999999999998E-3</v>
      </c>
      <c r="X39">
        <v>-1.8E-3</v>
      </c>
      <c r="Y39">
        <v>-1E-4</v>
      </c>
      <c r="Z39">
        <v>1.03E-2</v>
      </c>
      <c r="AA39">
        <v>-3.6200000000000003E-2</v>
      </c>
      <c r="AB39">
        <v>-3.5000000000000001E-3</v>
      </c>
      <c r="AC39">
        <v>5.4999999999999997E-3</v>
      </c>
      <c r="AD39">
        <v>-1.1900000000000001E-2</v>
      </c>
      <c r="AE39">
        <v>3.3E-3</v>
      </c>
      <c r="AF39">
        <v>9.01E-2</v>
      </c>
      <c r="AG39">
        <v>2.1100000000000001E-2</v>
      </c>
      <c r="AH39">
        <v>0</v>
      </c>
      <c r="AI39">
        <v>-1E-3</v>
      </c>
      <c r="AJ39">
        <v>0</v>
      </c>
      <c r="AK39">
        <v>2.9999999999999997E-4</v>
      </c>
      <c r="AL39">
        <v>-4.0000000000000002E-4</v>
      </c>
      <c r="AM39">
        <v>1E-4</v>
      </c>
      <c r="AN39">
        <v>1.01</v>
      </c>
      <c r="AO39">
        <v>1</v>
      </c>
      <c r="AP39">
        <v>1</v>
      </c>
      <c r="AQ39">
        <v>1E-4</v>
      </c>
      <c r="AR39">
        <v>-8.0000000000000004E-4</v>
      </c>
      <c r="AS39">
        <v>2E-3</v>
      </c>
      <c r="AT39">
        <v>1.6000000000000001E-3</v>
      </c>
      <c r="AU39">
        <v>1E-4</v>
      </c>
      <c r="AV39">
        <v>0</v>
      </c>
      <c r="AW39">
        <v>-2.24E-2</v>
      </c>
      <c r="AX39">
        <v>0</v>
      </c>
      <c r="AY39">
        <v>-2.0000000000000001E-4</v>
      </c>
      <c r="AZ39">
        <v>-2.0000000000000001E-4</v>
      </c>
      <c r="BA39">
        <v>5.9999999999999995E-4</v>
      </c>
      <c r="BB39">
        <v>-1.6000000000000001E-3</v>
      </c>
      <c r="BC39">
        <v>2.1600000000000001E-2</v>
      </c>
      <c r="BD39">
        <v>2.8999999999999998E-3</v>
      </c>
      <c r="BE39">
        <v>-1.8E-3</v>
      </c>
      <c r="BF39">
        <v>-1E-4</v>
      </c>
      <c r="BG39">
        <v>1.03E-2</v>
      </c>
      <c r="BH39">
        <v>-3.6200000000000003E-2</v>
      </c>
      <c r="BI39">
        <v>-3.5000000000000001E-3</v>
      </c>
      <c r="BJ39">
        <v>5.4999999999999997E-3</v>
      </c>
      <c r="BK39">
        <v>-1.1900000000000001E-2</v>
      </c>
      <c r="BL39">
        <v>3.3E-3</v>
      </c>
      <c r="BM39">
        <v>9.01E-2</v>
      </c>
      <c r="BN39">
        <v>2.1100000000000001E-2</v>
      </c>
      <c r="BO39">
        <v>0</v>
      </c>
      <c r="BP39">
        <v>0</v>
      </c>
      <c r="BQ39">
        <v>2.9999999999999997E-4</v>
      </c>
      <c r="BR39">
        <v>-4.0000000000000002E-4</v>
      </c>
      <c r="BS39">
        <v>1E-4</v>
      </c>
    </row>
    <row r="40" spans="1:71" x14ac:dyDescent="0.4">
      <c r="A40" s="1" t="s">
        <v>133</v>
      </c>
      <c r="B40" s="1" t="s">
        <v>118</v>
      </c>
      <c r="C40" s="2">
        <v>45531.465601851851</v>
      </c>
      <c r="J40" t="s">
        <v>134</v>
      </c>
      <c r="K40" t="s">
        <v>135</v>
      </c>
      <c r="L40" t="s">
        <v>136</v>
      </c>
      <c r="M40" t="s">
        <v>137</v>
      </c>
      <c r="N40" t="s">
        <v>138</v>
      </c>
      <c r="O40" t="s">
        <v>139</v>
      </c>
      <c r="P40" t="s">
        <v>140</v>
      </c>
      <c r="Q40" t="s">
        <v>141</v>
      </c>
      <c r="R40" t="s">
        <v>142</v>
      </c>
      <c r="S40" t="s">
        <v>143</v>
      </c>
      <c r="T40" t="s">
        <v>144</v>
      </c>
      <c r="U40" t="s">
        <v>145</v>
      </c>
      <c r="V40" t="s">
        <v>146</v>
      </c>
      <c r="W40" t="s">
        <v>147</v>
      </c>
      <c r="X40" t="s">
        <v>148</v>
      </c>
      <c r="Y40" t="s">
        <v>149</v>
      </c>
      <c r="Z40" t="s">
        <v>150</v>
      </c>
      <c r="AA40" t="s">
        <v>151</v>
      </c>
      <c r="AB40" t="s">
        <v>152</v>
      </c>
      <c r="AC40" t="s">
        <v>153</v>
      </c>
      <c r="AD40" t="s">
        <v>154</v>
      </c>
      <c r="AE40" t="s">
        <v>155</v>
      </c>
      <c r="AF40" t="s">
        <v>156</v>
      </c>
      <c r="AG40" t="s">
        <v>157</v>
      </c>
      <c r="AH40" t="s">
        <v>158</v>
      </c>
      <c r="AI40" t="s">
        <v>159</v>
      </c>
      <c r="AJ40" t="s">
        <v>160</v>
      </c>
      <c r="AK40" t="s">
        <v>161</v>
      </c>
      <c r="AL40" t="s">
        <v>162</v>
      </c>
      <c r="AM40" t="s">
        <v>163</v>
      </c>
      <c r="AN40" t="s">
        <v>99</v>
      </c>
      <c r="AO40" t="s">
        <v>79</v>
      </c>
      <c r="AP40" t="s">
        <v>79</v>
      </c>
      <c r="AQ40">
        <v>0.47370000000000001</v>
      </c>
      <c r="AR40">
        <v>0.48520000000000002</v>
      </c>
      <c r="AS40">
        <v>0.4708</v>
      </c>
      <c r="AT40">
        <v>0.47710000000000002</v>
      </c>
      <c r="AU40">
        <v>0.47089999999999999</v>
      </c>
      <c r="AV40">
        <v>0.4788</v>
      </c>
      <c r="AW40">
        <v>0.46410000000000001</v>
      </c>
      <c r="AX40">
        <v>0.47310000000000002</v>
      </c>
      <c r="AY40">
        <v>0.47949999999999998</v>
      </c>
      <c r="AZ40">
        <v>0.47839999999999999</v>
      </c>
      <c r="BA40">
        <v>0.46060000000000001</v>
      </c>
      <c r="BB40">
        <v>0.49220000000000003</v>
      </c>
      <c r="BC40">
        <v>0.47060000000000002</v>
      </c>
      <c r="BD40">
        <v>0.48320000000000002</v>
      </c>
      <c r="BE40">
        <v>0.4738</v>
      </c>
      <c r="BF40">
        <v>0.49730000000000002</v>
      </c>
      <c r="BG40">
        <v>0.46700000000000003</v>
      </c>
      <c r="BH40">
        <v>0.45839999999999997</v>
      </c>
      <c r="BI40">
        <v>0.47320000000000001</v>
      </c>
      <c r="BJ40">
        <v>0.47539999999999999</v>
      </c>
      <c r="BK40">
        <v>0.48060000000000003</v>
      </c>
      <c r="BL40">
        <v>0.46539999999999998</v>
      </c>
      <c r="BM40">
        <v>0.47689999999999999</v>
      </c>
      <c r="BN40">
        <v>0.47810000000000002</v>
      </c>
      <c r="BO40">
        <v>0.45689999999999997</v>
      </c>
      <c r="BP40">
        <v>0.48730000000000001</v>
      </c>
      <c r="BQ40">
        <v>0.47199999999999998</v>
      </c>
      <c r="BR40">
        <v>0.47</v>
      </c>
      <c r="BS40">
        <v>0.47139999999999999</v>
      </c>
    </row>
    <row r="41" spans="1:71" x14ac:dyDescent="0.4">
      <c r="A41" s="1" t="s">
        <v>164</v>
      </c>
      <c r="B41" s="1" t="s">
        <v>118</v>
      </c>
      <c r="C41" s="2">
        <v>45531.467349537037</v>
      </c>
      <c r="J41">
        <v>0.47820000000000001</v>
      </c>
      <c r="K41">
        <v>0.48299999999999998</v>
      </c>
      <c r="L41">
        <v>0.47120000000000001</v>
      </c>
      <c r="M41">
        <v>0.4829</v>
      </c>
      <c r="N41">
        <v>0.46760000000000002</v>
      </c>
      <c r="O41">
        <v>0.47499999999999998</v>
      </c>
      <c r="P41">
        <v>0.4713</v>
      </c>
      <c r="Q41">
        <v>0.4793</v>
      </c>
      <c r="R41">
        <v>0.4859</v>
      </c>
      <c r="S41">
        <v>0.48399999999999999</v>
      </c>
      <c r="T41">
        <v>0.46629999999999999</v>
      </c>
      <c r="U41">
        <v>0.49</v>
      </c>
      <c r="V41">
        <v>0.46560000000000001</v>
      </c>
      <c r="W41">
        <v>0.48630000000000001</v>
      </c>
      <c r="X41">
        <v>0.47699999999999998</v>
      </c>
      <c r="Y41">
        <v>0.49340000000000001</v>
      </c>
      <c r="Z41">
        <v>0.47720000000000001</v>
      </c>
      <c r="AA41">
        <v>0.4597</v>
      </c>
      <c r="AB41">
        <v>0.47789999999999999</v>
      </c>
      <c r="AC41">
        <v>0.48249999999999998</v>
      </c>
      <c r="AD41">
        <v>0.48980000000000001</v>
      </c>
      <c r="AE41">
        <v>0.47049999999999997</v>
      </c>
      <c r="AF41">
        <v>0.4859</v>
      </c>
      <c r="AG41">
        <v>0.48349999999999999</v>
      </c>
      <c r="AH41">
        <v>0.46179999999999999</v>
      </c>
      <c r="AI41">
        <v>0.47920000000000001</v>
      </c>
      <c r="AJ41">
        <v>0.4839</v>
      </c>
      <c r="AK41">
        <v>0.47749999999999998</v>
      </c>
      <c r="AL41">
        <v>0.47510000000000002</v>
      </c>
      <c r="AM41">
        <v>0.4763</v>
      </c>
      <c r="AN41">
        <v>1.01</v>
      </c>
      <c r="AO41">
        <v>1.01</v>
      </c>
      <c r="AP41">
        <v>1</v>
      </c>
      <c r="AQ41">
        <v>0.47820000000000001</v>
      </c>
      <c r="AR41">
        <v>0.48299999999999998</v>
      </c>
      <c r="AS41">
        <v>0.47120000000000001</v>
      </c>
      <c r="AT41">
        <v>0.4829</v>
      </c>
      <c r="AU41">
        <v>0.46760000000000002</v>
      </c>
      <c r="AV41">
        <v>0.47499999999999998</v>
      </c>
      <c r="AW41">
        <v>0.4713</v>
      </c>
      <c r="AX41">
        <v>0.4793</v>
      </c>
      <c r="AY41">
        <v>0.48580000000000001</v>
      </c>
      <c r="AZ41">
        <v>0.48380000000000001</v>
      </c>
      <c r="BA41">
        <v>0.46629999999999999</v>
      </c>
      <c r="BB41">
        <v>0.49</v>
      </c>
      <c r="BC41">
        <v>0.46560000000000001</v>
      </c>
      <c r="BD41">
        <v>0.48630000000000001</v>
      </c>
      <c r="BE41">
        <v>0.47689999999999999</v>
      </c>
      <c r="BF41">
        <v>0.49340000000000001</v>
      </c>
      <c r="BG41">
        <v>0.47720000000000001</v>
      </c>
      <c r="BH41">
        <v>0.4597</v>
      </c>
      <c r="BI41">
        <v>0.47789999999999999</v>
      </c>
      <c r="BJ41">
        <v>0.48249999999999998</v>
      </c>
      <c r="BK41">
        <v>0.48970000000000002</v>
      </c>
      <c r="BL41">
        <v>0.46779999999999999</v>
      </c>
      <c r="BM41">
        <v>0.4859</v>
      </c>
      <c r="BN41">
        <v>0.48320000000000002</v>
      </c>
      <c r="BO41">
        <v>0.46160000000000001</v>
      </c>
      <c r="BP41">
        <v>0.4839</v>
      </c>
      <c r="BQ41">
        <v>0.47749999999999998</v>
      </c>
      <c r="BR41">
        <v>0.47470000000000001</v>
      </c>
      <c r="BS41">
        <v>0.4763</v>
      </c>
    </row>
    <row r="42" spans="1:71" x14ac:dyDescent="0.4">
      <c r="A42" s="1" t="s">
        <v>165</v>
      </c>
      <c r="B42" s="1" t="s">
        <v>118</v>
      </c>
      <c r="C42" s="2">
        <v>45531.469837962963</v>
      </c>
      <c r="J42">
        <v>4.7686999999999999</v>
      </c>
      <c r="K42">
        <v>4.8487999999999998</v>
      </c>
      <c r="L42">
        <v>4.8201999999999998</v>
      </c>
      <c r="M42">
        <v>4.8552</v>
      </c>
      <c r="N42">
        <v>4.7918000000000003</v>
      </c>
      <c r="O42">
        <v>4.8342000000000001</v>
      </c>
      <c r="P42">
        <v>4.8052000000000001</v>
      </c>
      <c r="Q42">
        <v>4.8022999999999998</v>
      </c>
      <c r="R42">
        <v>4.7987000000000002</v>
      </c>
      <c r="S42">
        <v>4.7953000000000001</v>
      </c>
      <c r="T42">
        <v>4.6760000000000002</v>
      </c>
      <c r="U42">
        <v>4.9039000000000001</v>
      </c>
      <c r="V42">
        <v>4.7950999999999997</v>
      </c>
      <c r="W42">
        <v>4.8030999999999997</v>
      </c>
      <c r="X42">
        <v>4.8376000000000001</v>
      </c>
      <c r="Y42">
        <v>4.8903999999999996</v>
      </c>
      <c r="Z42">
        <v>4.9545000000000003</v>
      </c>
      <c r="AA42">
        <v>4.7714999999999996</v>
      </c>
      <c r="AB42">
        <v>4.7916999999999996</v>
      </c>
      <c r="AC42">
        <v>4.8164999999999996</v>
      </c>
      <c r="AD42">
        <v>4.9257999999999997</v>
      </c>
      <c r="AE42">
        <v>4.7721</v>
      </c>
      <c r="AF42">
        <v>5.0145</v>
      </c>
      <c r="AG42">
        <v>4.8162000000000003</v>
      </c>
      <c r="AH42">
        <v>4.8216000000000001</v>
      </c>
      <c r="AI42">
        <v>4.8346</v>
      </c>
      <c r="AJ42">
        <v>4.8465999999999996</v>
      </c>
      <c r="AK42">
        <v>4.7857000000000003</v>
      </c>
      <c r="AL42">
        <v>4.7878999999999996</v>
      </c>
      <c r="AM42">
        <v>4.7793000000000001</v>
      </c>
      <c r="AN42">
        <v>1</v>
      </c>
      <c r="AO42">
        <v>1</v>
      </c>
      <c r="AP42">
        <v>1</v>
      </c>
      <c r="AQ42">
        <v>4.7682000000000002</v>
      </c>
      <c r="AR42">
        <v>4.8487999999999998</v>
      </c>
      <c r="AS42">
        <v>4.8201999999999998</v>
      </c>
      <c r="AT42">
        <v>4.8552</v>
      </c>
      <c r="AU42">
        <v>4.7918000000000003</v>
      </c>
      <c r="AV42">
        <v>4.8342000000000001</v>
      </c>
      <c r="AW42">
        <v>4.8052000000000001</v>
      </c>
      <c r="AX42">
        <v>4.8022</v>
      </c>
      <c r="AY42">
        <v>4.7983000000000002</v>
      </c>
      <c r="AZ42">
        <v>4.7939999999999996</v>
      </c>
      <c r="BA42">
        <v>4.6760000000000002</v>
      </c>
      <c r="BB42">
        <v>4.9039000000000001</v>
      </c>
      <c r="BC42">
        <v>4.7950999999999997</v>
      </c>
      <c r="BD42">
        <v>4.8030999999999997</v>
      </c>
      <c r="BE42">
        <v>4.8368000000000002</v>
      </c>
      <c r="BF42">
        <v>4.8903999999999996</v>
      </c>
      <c r="BG42">
        <v>4.9545000000000003</v>
      </c>
      <c r="BH42">
        <v>4.7714999999999996</v>
      </c>
      <c r="BI42">
        <v>4.7916999999999996</v>
      </c>
      <c r="BJ42">
        <v>4.8163999999999998</v>
      </c>
      <c r="BK42">
        <v>4.9250999999999996</v>
      </c>
      <c r="BL42">
        <v>4.7457000000000003</v>
      </c>
      <c r="BM42">
        <v>5.0145</v>
      </c>
      <c r="BN42">
        <v>4.8132999999999999</v>
      </c>
      <c r="BO42">
        <v>4.8197000000000001</v>
      </c>
      <c r="BP42">
        <v>4.8465999999999996</v>
      </c>
      <c r="BQ42">
        <v>4.7857000000000003</v>
      </c>
      <c r="BR42">
        <v>4.7835000000000001</v>
      </c>
      <c r="BS42">
        <v>4.7793000000000001</v>
      </c>
    </row>
    <row r="43" spans="1:71" x14ac:dyDescent="0.4">
      <c r="A43" s="1" t="s">
        <v>132</v>
      </c>
      <c r="B43" s="1" t="s">
        <v>118</v>
      </c>
      <c r="C43" s="2">
        <v>45531.471539351849</v>
      </c>
      <c r="J43">
        <v>2.9999999999999997E-4</v>
      </c>
      <c r="K43">
        <v>3.8999999999999998E-3</v>
      </c>
      <c r="L43">
        <v>1.5900000000000001E-2</v>
      </c>
      <c r="M43">
        <v>2.3E-3</v>
      </c>
      <c r="N43">
        <v>2.0000000000000001E-4</v>
      </c>
      <c r="O43">
        <v>1E-4</v>
      </c>
      <c r="P43">
        <v>-2.4899999999999999E-2</v>
      </c>
      <c r="Q43">
        <v>1E-4</v>
      </c>
      <c r="R43">
        <v>0</v>
      </c>
      <c r="S43">
        <v>-2.0000000000000001E-4</v>
      </c>
      <c r="T43">
        <v>5.0000000000000001E-4</v>
      </c>
      <c r="U43">
        <v>-1.1000000000000001E-3</v>
      </c>
      <c r="V43">
        <v>5.3E-3</v>
      </c>
      <c r="W43">
        <v>4.3E-3</v>
      </c>
      <c r="X43">
        <v>-2.3E-3</v>
      </c>
      <c r="Y43">
        <v>2.0000000000000001E-4</v>
      </c>
      <c r="Z43">
        <v>5.5599999999999997E-2</v>
      </c>
      <c r="AA43">
        <v>-3.4500000000000003E-2</v>
      </c>
      <c r="AB43">
        <v>-5.5999999999999999E-3</v>
      </c>
      <c r="AC43">
        <v>6.7000000000000002E-3</v>
      </c>
      <c r="AD43">
        <v>-8.0000000000000002E-3</v>
      </c>
      <c r="AE43">
        <v>6.1000000000000004E-3</v>
      </c>
      <c r="AF43">
        <v>0.15060000000000001</v>
      </c>
      <c r="AG43">
        <v>4.2500000000000003E-2</v>
      </c>
      <c r="AH43">
        <v>2.5999999999999999E-3</v>
      </c>
      <c r="AI43">
        <v>1.6999999999999999E-3</v>
      </c>
      <c r="AJ43">
        <v>1E-4</v>
      </c>
      <c r="AK43">
        <v>1.6999999999999999E-3</v>
      </c>
      <c r="AL43">
        <v>5.0000000000000001E-4</v>
      </c>
      <c r="AM43">
        <v>1E-4</v>
      </c>
      <c r="AN43">
        <v>1.02</v>
      </c>
      <c r="AO43">
        <v>1</v>
      </c>
      <c r="AP43">
        <v>1</v>
      </c>
      <c r="AQ43">
        <v>2.9999999999999997E-4</v>
      </c>
      <c r="AR43">
        <v>3.8999999999999998E-3</v>
      </c>
      <c r="AS43">
        <v>1.5900000000000001E-2</v>
      </c>
      <c r="AT43">
        <v>2.3E-3</v>
      </c>
      <c r="AU43">
        <v>2.0000000000000001E-4</v>
      </c>
      <c r="AV43">
        <v>1E-4</v>
      </c>
      <c r="AW43">
        <v>-2.4899999999999999E-2</v>
      </c>
      <c r="AX43">
        <v>1E-4</v>
      </c>
      <c r="AY43">
        <v>0</v>
      </c>
      <c r="AZ43">
        <v>-2.0000000000000001E-4</v>
      </c>
      <c r="BA43">
        <v>5.0000000000000001E-4</v>
      </c>
      <c r="BB43">
        <v>-1.1000000000000001E-3</v>
      </c>
      <c r="BC43">
        <v>5.3E-3</v>
      </c>
      <c r="BD43">
        <v>4.3E-3</v>
      </c>
      <c r="BE43">
        <v>-2.3E-3</v>
      </c>
      <c r="BF43">
        <v>2.0000000000000001E-4</v>
      </c>
      <c r="BG43">
        <v>5.5599999999999997E-2</v>
      </c>
      <c r="BH43">
        <v>-3.4500000000000003E-2</v>
      </c>
      <c r="BI43">
        <v>-5.5999999999999999E-3</v>
      </c>
      <c r="BJ43">
        <v>6.7000000000000002E-3</v>
      </c>
      <c r="BK43">
        <v>-8.0000000000000002E-3</v>
      </c>
      <c r="BL43">
        <v>6.1000000000000004E-3</v>
      </c>
      <c r="BM43">
        <v>0.15060000000000001</v>
      </c>
      <c r="BN43">
        <v>4.2500000000000003E-2</v>
      </c>
      <c r="BO43">
        <v>2.5999999999999999E-3</v>
      </c>
      <c r="BP43">
        <v>1E-4</v>
      </c>
      <c r="BQ43">
        <v>1.6999999999999999E-3</v>
      </c>
      <c r="BR43">
        <v>5.0000000000000001E-4</v>
      </c>
      <c r="BS43">
        <v>1E-4</v>
      </c>
    </row>
    <row r="44" spans="1:71" x14ac:dyDescent="0.4">
      <c r="A44" s="1" t="s">
        <v>117</v>
      </c>
      <c r="B44" s="1" t="s">
        <v>118</v>
      </c>
      <c r="C44" s="2">
        <v>45531.673506944448</v>
      </c>
      <c r="J44">
        <v>2.0000000000000001E-4</v>
      </c>
      <c r="K44">
        <v>4.5999999999999999E-3</v>
      </c>
      <c r="L44">
        <v>2.0500000000000001E-2</v>
      </c>
      <c r="M44">
        <v>-8.0000000000000004E-4</v>
      </c>
      <c r="N44">
        <v>2.0000000000000001E-4</v>
      </c>
      <c r="O44">
        <v>0</v>
      </c>
      <c r="P44">
        <v>-8.6999999999999994E-3</v>
      </c>
      <c r="Q44">
        <v>2.0000000000000001E-4</v>
      </c>
      <c r="R44">
        <v>1E-4</v>
      </c>
      <c r="S44">
        <v>-2.9999999999999997E-4</v>
      </c>
      <c r="T44">
        <v>1.2999999999999999E-3</v>
      </c>
      <c r="U44">
        <v>8.3000000000000001E-3</v>
      </c>
      <c r="V44">
        <v>2.9100000000000001E-2</v>
      </c>
      <c r="W44">
        <v>-4.0000000000000002E-4</v>
      </c>
      <c r="X44">
        <v>-2.8E-3</v>
      </c>
      <c r="Y44">
        <v>2.0000000000000001E-4</v>
      </c>
      <c r="Z44">
        <v>3.3E-3</v>
      </c>
      <c r="AA44">
        <v>-3.2199999999999999E-2</v>
      </c>
      <c r="AB44">
        <v>-5.1000000000000004E-3</v>
      </c>
      <c r="AC44">
        <v>1.9E-3</v>
      </c>
      <c r="AD44">
        <v>-1.2E-2</v>
      </c>
      <c r="AE44">
        <v>7.3000000000000001E-3</v>
      </c>
      <c r="AF44">
        <v>8.8499999999999995E-2</v>
      </c>
      <c r="AG44">
        <v>1.61E-2</v>
      </c>
      <c r="AH44">
        <v>3.0999999999999999E-3</v>
      </c>
      <c r="AI44">
        <v>-2E-3</v>
      </c>
      <c r="AJ44">
        <v>0</v>
      </c>
      <c r="AK44">
        <v>2.0000000000000001E-4</v>
      </c>
      <c r="AL44">
        <v>0</v>
      </c>
      <c r="AM44">
        <v>1.4E-3</v>
      </c>
      <c r="AN44">
        <v>1.05</v>
      </c>
      <c r="AO44">
        <v>0.99</v>
      </c>
      <c r="AP44">
        <v>1.01</v>
      </c>
      <c r="AQ44">
        <v>2.0000000000000001E-4</v>
      </c>
      <c r="AR44">
        <v>4.5999999999999999E-3</v>
      </c>
      <c r="AS44">
        <v>2.0500000000000001E-2</v>
      </c>
      <c r="AT44">
        <v>-8.0000000000000004E-4</v>
      </c>
      <c r="AU44">
        <v>2.0000000000000001E-4</v>
      </c>
      <c r="AV44">
        <v>0</v>
      </c>
      <c r="AW44">
        <v>-8.6999999999999994E-3</v>
      </c>
      <c r="AX44">
        <v>2.0000000000000001E-4</v>
      </c>
      <c r="AY44">
        <v>1E-4</v>
      </c>
      <c r="AZ44">
        <v>-2.9999999999999997E-4</v>
      </c>
      <c r="BA44">
        <v>1.2999999999999999E-3</v>
      </c>
      <c r="BB44">
        <v>8.3000000000000001E-3</v>
      </c>
      <c r="BC44">
        <v>2.9100000000000001E-2</v>
      </c>
      <c r="BD44">
        <v>-4.0000000000000002E-4</v>
      </c>
      <c r="BE44">
        <v>-2.8E-3</v>
      </c>
      <c r="BF44">
        <v>2.0000000000000001E-4</v>
      </c>
      <c r="BG44">
        <v>3.3E-3</v>
      </c>
      <c r="BH44">
        <v>-3.2199999999999999E-2</v>
      </c>
      <c r="BI44">
        <v>-5.1000000000000004E-3</v>
      </c>
      <c r="BJ44">
        <v>1.9E-3</v>
      </c>
      <c r="BK44">
        <v>-1.2E-2</v>
      </c>
      <c r="BL44">
        <v>7.3000000000000001E-3</v>
      </c>
      <c r="BM44">
        <v>8.8499999999999995E-2</v>
      </c>
      <c r="BN44">
        <v>1.61E-2</v>
      </c>
      <c r="BO44">
        <v>3.0999999999999999E-3</v>
      </c>
      <c r="BP44">
        <v>0</v>
      </c>
      <c r="BQ44">
        <v>2.0000000000000001E-4</v>
      </c>
      <c r="BR44">
        <v>0</v>
      </c>
      <c r="BS44">
        <v>1.4E-3</v>
      </c>
    </row>
    <row r="45" spans="1:71" x14ac:dyDescent="0.4">
      <c r="A45" s="1" t="s">
        <v>119</v>
      </c>
      <c r="B45" s="1" t="s">
        <v>118</v>
      </c>
      <c r="C45" s="2">
        <v>45531.675254629627</v>
      </c>
      <c r="J45">
        <v>1E-4</v>
      </c>
      <c r="K45">
        <v>8.9999999999999998E-4</v>
      </c>
      <c r="L45">
        <v>4.8999999999999998E-3</v>
      </c>
      <c r="M45">
        <v>-1.6999999999999999E-3</v>
      </c>
      <c r="N45">
        <v>1E-4</v>
      </c>
      <c r="O45">
        <v>1E-4</v>
      </c>
      <c r="P45">
        <v>-1.9400000000000001E-2</v>
      </c>
      <c r="Q45">
        <v>0</v>
      </c>
      <c r="R45">
        <v>-1E-4</v>
      </c>
      <c r="S45">
        <v>-5.9999999999999995E-4</v>
      </c>
      <c r="T45">
        <v>1.6000000000000001E-3</v>
      </c>
      <c r="U45">
        <v>5.1000000000000004E-3</v>
      </c>
      <c r="V45">
        <v>1.6199999999999999E-2</v>
      </c>
      <c r="W45">
        <v>-7.4000000000000003E-3</v>
      </c>
      <c r="X45">
        <v>-3.8999999999999998E-3</v>
      </c>
      <c r="Y45">
        <v>1E-4</v>
      </c>
      <c r="Z45">
        <v>2.7000000000000001E-3</v>
      </c>
      <c r="AA45">
        <v>-3.3099999999999997E-2</v>
      </c>
      <c r="AB45">
        <v>-4.3E-3</v>
      </c>
      <c r="AC45">
        <v>3.0000000000000001E-3</v>
      </c>
      <c r="AD45">
        <v>-6.4999999999999997E-3</v>
      </c>
      <c r="AE45">
        <v>5.3E-3</v>
      </c>
      <c r="AF45">
        <v>8.5699999999999998E-2</v>
      </c>
      <c r="AG45">
        <v>1.77E-2</v>
      </c>
      <c r="AH45">
        <v>1.8E-3</v>
      </c>
      <c r="AI45">
        <v>-2.2000000000000001E-3</v>
      </c>
      <c r="AJ45">
        <v>0</v>
      </c>
      <c r="AK45">
        <v>1E-4</v>
      </c>
      <c r="AL45">
        <v>-5.9999999999999995E-4</v>
      </c>
      <c r="AM45">
        <v>8.0000000000000004E-4</v>
      </c>
      <c r="AN45">
        <v>1.04</v>
      </c>
      <c r="AO45">
        <v>0.99</v>
      </c>
      <c r="AP45">
        <v>1</v>
      </c>
      <c r="AQ45">
        <v>1E-4</v>
      </c>
      <c r="AR45">
        <v>8.9999999999999998E-4</v>
      </c>
      <c r="AS45">
        <v>4.8999999999999998E-3</v>
      </c>
      <c r="AT45">
        <v>-1.6999999999999999E-3</v>
      </c>
      <c r="AU45">
        <v>1E-4</v>
      </c>
      <c r="AV45">
        <v>1E-4</v>
      </c>
      <c r="AW45">
        <v>-1.9400000000000001E-2</v>
      </c>
      <c r="AX45">
        <v>0</v>
      </c>
      <c r="AY45">
        <v>-1E-4</v>
      </c>
      <c r="AZ45">
        <v>-5.9999999999999995E-4</v>
      </c>
      <c r="BA45">
        <v>1.6000000000000001E-3</v>
      </c>
      <c r="BB45">
        <v>5.1000000000000004E-3</v>
      </c>
      <c r="BC45">
        <v>1.6199999999999999E-2</v>
      </c>
      <c r="BD45">
        <v>-7.4000000000000003E-3</v>
      </c>
      <c r="BE45">
        <v>-3.8999999999999998E-3</v>
      </c>
      <c r="BF45">
        <v>1E-4</v>
      </c>
      <c r="BG45">
        <v>2.7000000000000001E-3</v>
      </c>
      <c r="BH45">
        <v>-3.3099999999999997E-2</v>
      </c>
      <c r="BI45">
        <v>-4.3E-3</v>
      </c>
      <c r="BJ45">
        <v>3.0000000000000001E-3</v>
      </c>
      <c r="BK45">
        <v>-6.4999999999999997E-3</v>
      </c>
      <c r="BL45">
        <v>5.3E-3</v>
      </c>
      <c r="BM45">
        <v>8.5699999999999998E-2</v>
      </c>
      <c r="BN45">
        <v>1.77E-2</v>
      </c>
      <c r="BO45">
        <v>1.8E-3</v>
      </c>
      <c r="BP45">
        <v>0</v>
      </c>
      <c r="BQ45">
        <v>1E-4</v>
      </c>
      <c r="BR45">
        <v>-5.9999999999999995E-4</v>
      </c>
      <c r="BS45">
        <v>8.0000000000000004E-4</v>
      </c>
    </row>
    <row r="46" spans="1:71" x14ac:dyDescent="0.4">
      <c r="A46" s="1" t="s">
        <v>165</v>
      </c>
      <c r="B46" s="1" t="s">
        <v>118</v>
      </c>
      <c r="C46" s="2">
        <v>45531.676990740743</v>
      </c>
      <c r="J46">
        <v>4.8296999999999999</v>
      </c>
      <c r="K46">
        <v>4.9112</v>
      </c>
      <c r="L46">
        <v>4.9066999999999998</v>
      </c>
      <c r="M46">
        <v>4.9602000000000004</v>
      </c>
      <c r="N46">
        <v>4.8800999999999997</v>
      </c>
      <c r="O46">
        <v>4.8627000000000002</v>
      </c>
      <c r="P46">
        <v>4.8402000000000003</v>
      </c>
      <c r="Q46">
        <v>4.8581000000000003</v>
      </c>
      <c r="R46">
        <v>4.9096000000000002</v>
      </c>
      <c r="S46">
        <v>4.8898000000000001</v>
      </c>
      <c r="T46">
        <v>4.7454999999999998</v>
      </c>
      <c r="U46">
        <v>4.9759000000000002</v>
      </c>
      <c r="V46">
        <v>4.7946999999999997</v>
      </c>
      <c r="W46">
        <v>4.8285999999999998</v>
      </c>
      <c r="X46">
        <v>4.8994999999999997</v>
      </c>
      <c r="Y46">
        <v>4.9844999999999997</v>
      </c>
      <c r="Z46">
        <v>5.0498000000000003</v>
      </c>
      <c r="AA46">
        <v>4.7846000000000002</v>
      </c>
      <c r="AB46">
        <v>4.8575999999999997</v>
      </c>
      <c r="AC46">
        <v>5.1337999999999999</v>
      </c>
      <c r="AD46">
        <v>5.0077999999999996</v>
      </c>
      <c r="AE46">
        <v>4.9532999999999996</v>
      </c>
      <c r="AF46">
        <v>5.0538999999999996</v>
      </c>
      <c r="AG46">
        <v>4.9161000000000001</v>
      </c>
      <c r="AH46">
        <v>4.8742999999999999</v>
      </c>
      <c r="AI46">
        <v>4.9004000000000003</v>
      </c>
      <c r="AJ46">
        <v>4.9249999999999998</v>
      </c>
      <c r="AK46">
        <v>4.835</v>
      </c>
      <c r="AL46">
        <v>4.8654999999999999</v>
      </c>
      <c r="AM46">
        <v>4.8419999999999996</v>
      </c>
      <c r="AN46">
        <v>1.03</v>
      </c>
      <c r="AO46">
        <v>0.98</v>
      </c>
      <c r="AP46">
        <v>1</v>
      </c>
      <c r="AQ46">
        <v>4.8292000000000002</v>
      </c>
      <c r="AR46">
        <v>4.9112</v>
      </c>
      <c r="AS46">
        <v>4.9066999999999998</v>
      </c>
      <c r="AT46">
        <v>4.9602000000000004</v>
      </c>
      <c r="AU46">
        <v>4.8800999999999997</v>
      </c>
      <c r="AV46">
        <v>4.8627000000000002</v>
      </c>
      <c r="AW46">
        <v>4.8402000000000003</v>
      </c>
      <c r="AX46">
        <v>4.8579999999999997</v>
      </c>
      <c r="AY46">
        <v>4.9093</v>
      </c>
      <c r="AZ46">
        <v>4.8883999999999999</v>
      </c>
      <c r="BA46">
        <v>4.7454999999999998</v>
      </c>
      <c r="BB46">
        <v>4.9759000000000002</v>
      </c>
      <c r="BC46">
        <v>4.7946999999999997</v>
      </c>
      <c r="BD46">
        <v>4.8285999999999998</v>
      </c>
      <c r="BE46">
        <v>4.8986999999999998</v>
      </c>
      <c r="BF46">
        <v>4.9844999999999997</v>
      </c>
      <c r="BG46">
        <v>5.0498000000000003</v>
      </c>
      <c r="BH46">
        <v>4.7846000000000002</v>
      </c>
      <c r="BI46">
        <v>4.8575999999999997</v>
      </c>
      <c r="BJ46">
        <v>5.1337999999999999</v>
      </c>
      <c r="BK46">
        <v>5.0071000000000003</v>
      </c>
      <c r="BL46">
        <v>4.9264000000000001</v>
      </c>
      <c r="BM46">
        <v>5.0540000000000003</v>
      </c>
      <c r="BN46">
        <v>4.9131999999999998</v>
      </c>
      <c r="BO46">
        <v>4.8723999999999998</v>
      </c>
      <c r="BP46">
        <v>4.9249999999999998</v>
      </c>
      <c r="BQ46">
        <v>4.835</v>
      </c>
      <c r="BR46">
        <v>4.8612000000000002</v>
      </c>
      <c r="BS46">
        <v>4.8419999999999996</v>
      </c>
    </row>
    <row r="47" spans="1:71" x14ac:dyDescent="0.4">
      <c r="A47" s="1" t="s">
        <v>132</v>
      </c>
      <c r="B47" s="1" t="s">
        <v>118</v>
      </c>
      <c r="C47" s="2">
        <v>45531.678726851853</v>
      </c>
      <c r="J47">
        <v>0</v>
      </c>
      <c r="K47">
        <v>5.4999999999999997E-3</v>
      </c>
      <c r="L47">
        <v>1.44E-2</v>
      </c>
      <c r="M47">
        <v>-4.0000000000000002E-4</v>
      </c>
      <c r="N47">
        <v>2.0000000000000001E-4</v>
      </c>
      <c r="O47">
        <v>1E-4</v>
      </c>
      <c r="P47">
        <v>-2.3E-2</v>
      </c>
      <c r="Q47">
        <v>0</v>
      </c>
      <c r="R47">
        <v>0</v>
      </c>
      <c r="S47">
        <v>-2.9999999999999997E-4</v>
      </c>
      <c r="T47">
        <v>1.1999999999999999E-3</v>
      </c>
      <c r="U47">
        <v>8.9999999999999998E-4</v>
      </c>
      <c r="V47">
        <v>1.23E-2</v>
      </c>
      <c r="W47">
        <v>-7.6E-3</v>
      </c>
      <c r="X47">
        <v>-6.3E-3</v>
      </c>
      <c r="Y47">
        <v>1E-4</v>
      </c>
      <c r="Z47">
        <v>4.2200000000000001E-2</v>
      </c>
      <c r="AA47">
        <v>-3.2800000000000003E-2</v>
      </c>
      <c r="AB47">
        <v>-4.7000000000000002E-3</v>
      </c>
      <c r="AC47">
        <v>4.4999999999999997E-3</v>
      </c>
      <c r="AD47">
        <v>-9.4000000000000004E-3</v>
      </c>
      <c r="AE47">
        <v>7.3000000000000001E-3</v>
      </c>
      <c r="AF47">
        <v>0.13919999999999999</v>
      </c>
      <c r="AG47">
        <v>3.15E-2</v>
      </c>
      <c r="AH47">
        <v>4.0000000000000001E-3</v>
      </c>
      <c r="AI47">
        <v>1.1999999999999999E-3</v>
      </c>
      <c r="AJ47">
        <v>1E-4</v>
      </c>
      <c r="AK47">
        <v>1.4E-3</v>
      </c>
      <c r="AL47">
        <v>-2.0000000000000001E-4</v>
      </c>
      <c r="AM47">
        <v>2.9999999999999997E-4</v>
      </c>
      <c r="AN47">
        <v>1.04</v>
      </c>
      <c r="AO47">
        <v>0.98</v>
      </c>
      <c r="AP47">
        <v>0.99</v>
      </c>
      <c r="AQ47">
        <v>0</v>
      </c>
      <c r="AR47">
        <v>5.4999999999999997E-3</v>
      </c>
      <c r="AS47">
        <v>1.44E-2</v>
      </c>
      <c r="AT47">
        <v>-4.0000000000000002E-4</v>
      </c>
      <c r="AU47">
        <v>2.0000000000000001E-4</v>
      </c>
      <c r="AV47">
        <v>1E-4</v>
      </c>
      <c r="AW47">
        <v>-2.3E-2</v>
      </c>
      <c r="AX47">
        <v>0</v>
      </c>
      <c r="AY47">
        <v>0</v>
      </c>
      <c r="AZ47">
        <v>-2.9999999999999997E-4</v>
      </c>
      <c r="BA47">
        <v>1.1999999999999999E-3</v>
      </c>
      <c r="BB47">
        <v>8.9999999999999998E-4</v>
      </c>
      <c r="BC47">
        <v>1.23E-2</v>
      </c>
      <c r="BD47">
        <v>-7.6E-3</v>
      </c>
      <c r="BE47">
        <v>-6.3E-3</v>
      </c>
      <c r="BF47">
        <v>1E-4</v>
      </c>
      <c r="BG47">
        <v>4.2200000000000001E-2</v>
      </c>
      <c r="BH47">
        <v>-3.2800000000000003E-2</v>
      </c>
      <c r="BI47">
        <v>-4.7000000000000002E-3</v>
      </c>
      <c r="BJ47">
        <v>4.4999999999999997E-3</v>
      </c>
      <c r="BK47">
        <v>-9.4999999999999998E-3</v>
      </c>
      <c r="BL47">
        <v>7.3000000000000001E-3</v>
      </c>
      <c r="BM47">
        <v>0.13919999999999999</v>
      </c>
      <c r="BN47">
        <v>3.15E-2</v>
      </c>
      <c r="BO47">
        <v>4.0000000000000001E-3</v>
      </c>
      <c r="BP47">
        <v>1E-4</v>
      </c>
      <c r="BQ47">
        <v>1.4E-3</v>
      </c>
      <c r="BR47">
        <v>-2.0000000000000001E-4</v>
      </c>
      <c r="BS47">
        <v>2.9999999999999997E-4</v>
      </c>
    </row>
    <row r="48" spans="1:71" x14ac:dyDescent="0.4">
      <c r="A48" s="1" t="s">
        <v>168</v>
      </c>
      <c r="B48" s="1" t="s">
        <v>166</v>
      </c>
      <c r="C48" s="2">
        <v>45531.680462962962</v>
      </c>
      <c r="J48">
        <v>0</v>
      </c>
      <c r="K48">
        <v>1E-3</v>
      </c>
      <c r="L48">
        <v>4.7999999999999996E-3</v>
      </c>
      <c r="M48">
        <v>-1.6000000000000001E-3</v>
      </c>
      <c r="N48">
        <v>1E-4</v>
      </c>
      <c r="O48">
        <v>0</v>
      </c>
      <c r="P48">
        <v>-2.35E-2</v>
      </c>
      <c r="Q48">
        <v>0</v>
      </c>
      <c r="R48">
        <v>-1E-4</v>
      </c>
      <c r="S48">
        <v>-2.9999999999999997E-4</v>
      </c>
      <c r="T48">
        <v>8.0000000000000004E-4</v>
      </c>
      <c r="U48">
        <v>3.0999999999999999E-3</v>
      </c>
      <c r="V48">
        <v>2.5700000000000001E-2</v>
      </c>
      <c r="W48">
        <v>-5.9999999999999995E-4</v>
      </c>
      <c r="X48">
        <v>-4.4999999999999997E-3</v>
      </c>
      <c r="Y48">
        <v>1E-4</v>
      </c>
      <c r="Z48">
        <v>1.17E-2</v>
      </c>
      <c r="AA48">
        <v>-3.3500000000000002E-2</v>
      </c>
      <c r="AB48">
        <v>-5.4000000000000003E-3</v>
      </c>
      <c r="AC48">
        <v>5.8999999999999999E-3</v>
      </c>
      <c r="AD48">
        <v>-9.1000000000000004E-3</v>
      </c>
      <c r="AE48">
        <v>5.1999999999999998E-3</v>
      </c>
      <c r="AF48">
        <v>9.01E-2</v>
      </c>
      <c r="AG48">
        <v>1.8800000000000001E-2</v>
      </c>
      <c r="AH48">
        <v>2.3E-3</v>
      </c>
      <c r="AI48">
        <v>-5.0000000000000001E-4</v>
      </c>
      <c r="AJ48">
        <v>0</v>
      </c>
      <c r="AK48">
        <v>4.0000000000000002E-4</v>
      </c>
      <c r="AL48">
        <v>-2.9999999999999997E-4</v>
      </c>
      <c r="AM48">
        <v>5.9999999999999995E-4</v>
      </c>
      <c r="AN48">
        <v>1.04</v>
      </c>
      <c r="AO48">
        <v>0.99</v>
      </c>
      <c r="AP48">
        <v>1</v>
      </c>
      <c r="AQ48">
        <v>0</v>
      </c>
      <c r="AR48">
        <v>1E-3</v>
      </c>
      <c r="AS48">
        <v>4.7999999999999996E-3</v>
      </c>
      <c r="AT48">
        <v>-1.6000000000000001E-3</v>
      </c>
      <c r="AU48">
        <v>1E-4</v>
      </c>
      <c r="AV48">
        <v>0</v>
      </c>
      <c r="AW48">
        <v>-2.35E-2</v>
      </c>
      <c r="AX48">
        <v>0</v>
      </c>
      <c r="AY48">
        <v>-1E-4</v>
      </c>
      <c r="AZ48">
        <v>-2.9999999999999997E-4</v>
      </c>
      <c r="BA48">
        <v>8.0000000000000004E-4</v>
      </c>
      <c r="BB48">
        <v>3.0999999999999999E-3</v>
      </c>
      <c r="BC48">
        <v>2.5700000000000001E-2</v>
      </c>
      <c r="BD48">
        <v>-5.9999999999999995E-4</v>
      </c>
      <c r="BE48">
        <v>-4.4999999999999997E-3</v>
      </c>
      <c r="BF48">
        <v>1E-4</v>
      </c>
      <c r="BG48">
        <v>1.17E-2</v>
      </c>
      <c r="BH48">
        <v>-3.3500000000000002E-2</v>
      </c>
      <c r="BI48">
        <v>-5.4000000000000003E-3</v>
      </c>
      <c r="BJ48">
        <v>5.8999999999999999E-3</v>
      </c>
      <c r="BK48">
        <v>-9.1000000000000004E-3</v>
      </c>
      <c r="BL48">
        <v>5.1999999999999998E-3</v>
      </c>
      <c r="BM48">
        <v>9.01E-2</v>
      </c>
      <c r="BN48">
        <v>1.8800000000000001E-2</v>
      </c>
      <c r="BO48">
        <v>2.3E-3</v>
      </c>
      <c r="BP48">
        <v>0</v>
      </c>
      <c r="BQ48">
        <v>4.0000000000000002E-4</v>
      </c>
      <c r="BR48">
        <v>-2.9999999999999997E-4</v>
      </c>
      <c r="BS48">
        <v>5.9999999999999995E-4</v>
      </c>
    </row>
    <row r="49" spans="1:71" x14ac:dyDescent="0.4">
      <c r="A49" s="1" t="s">
        <v>169</v>
      </c>
      <c r="B49" s="1" t="s">
        <v>166</v>
      </c>
      <c r="C49" s="2">
        <v>45531.682187500002</v>
      </c>
      <c r="J49">
        <v>9.7000000000000003E-3</v>
      </c>
      <c r="K49">
        <v>0.49519999999999997</v>
      </c>
      <c r="L49">
        <v>0.2472</v>
      </c>
      <c r="M49">
        <v>4.9200000000000001E-2</v>
      </c>
      <c r="N49">
        <v>0.245</v>
      </c>
      <c r="O49">
        <v>4.9299999999999997E-2</v>
      </c>
      <c r="P49">
        <v>0.48780000000000001</v>
      </c>
      <c r="Q49">
        <v>9.7799999999999998E-2</v>
      </c>
      <c r="R49">
        <v>0.49440000000000001</v>
      </c>
      <c r="S49">
        <v>0.24790000000000001</v>
      </c>
      <c r="T49">
        <v>0.23780000000000001</v>
      </c>
      <c r="U49">
        <v>0.51370000000000005</v>
      </c>
      <c r="V49">
        <v>0.48630000000000001</v>
      </c>
      <c r="W49">
        <v>1.4E-3</v>
      </c>
      <c r="X49">
        <v>0.49070000000000003</v>
      </c>
      <c r="Y49">
        <v>0.1027</v>
      </c>
      <c r="Z49">
        <v>9.5799999999999996E-2</v>
      </c>
      <c r="AA49">
        <v>0.48659999999999998</v>
      </c>
      <c r="AB49">
        <v>0.23880000000000001</v>
      </c>
      <c r="AC49">
        <v>0.109</v>
      </c>
      <c r="AD49">
        <v>0.2427</v>
      </c>
      <c r="AE49">
        <v>0.25590000000000002</v>
      </c>
      <c r="AF49">
        <v>0.214</v>
      </c>
      <c r="AG49">
        <v>0.25580000000000003</v>
      </c>
      <c r="AH49">
        <v>9.6500000000000002E-2</v>
      </c>
      <c r="AI49">
        <v>9.74E-2</v>
      </c>
      <c r="AJ49">
        <v>0.10100000000000001</v>
      </c>
      <c r="AK49">
        <v>9.8299999999999998E-2</v>
      </c>
      <c r="AL49">
        <v>0.24560000000000001</v>
      </c>
      <c r="AM49">
        <v>0.1</v>
      </c>
      <c r="AN49">
        <v>1.05</v>
      </c>
      <c r="AO49">
        <v>0.99</v>
      </c>
      <c r="AP49">
        <v>1</v>
      </c>
      <c r="AQ49">
        <v>9.5999999999999992E-3</v>
      </c>
      <c r="AR49">
        <v>0.49519999999999997</v>
      </c>
      <c r="AS49">
        <v>0.2472</v>
      </c>
      <c r="AT49">
        <v>4.9200000000000001E-2</v>
      </c>
      <c r="AU49">
        <v>0.245</v>
      </c>
      <c r="AV49">
        <v>4.9299999999999997E-2</v>
      </c>
      <c r="AW49">
        <v>0.48780000000000001</v>
      </c>
      <c r="AX49">
        <v>9.7799999999999998E-2</v>
      </c>
      <c r="AY49">
        <v>0.49440000000000001</v>
      </c>
      <c r="AZ49">
        <v>0.24790000000000001</v>
      </c>
      <c r="BA49">
        <v>0.23780000000000001</v>
      </c>
      <c r="BB49">
        <v>0.51370000000000005</v>
      </c>
      <c r="BC49">
        <v>0.48630000000000001</v>
      </c>
      <c r="BD49">
        <v>1.4E-3</v>
      </c>
      <c r="BE49">
        <v>0.49059999999999998</v>
      </c>
      <c r="BF49">
        <v>0.1027</v>
      </c>
      <c r="BG49">
        <v>9.5799999999999996E-2</v>
      </c>
      <c r="BH49">
        <v>0.48659999999999998</v>
      </c>
      <c r="BI49">
        <v>0.23880000000000001</v>
      </c>
      <c r="BJ49">
        <v>0.109</v>
      </c>
      <c r="BK49">
        <v>0.24260000000000001</v>
      </c>
      <c r="BL49">
        <v>0.25530000000000003</v>
      </c>
      <c r="BM49">
        <v>0.214</v>
      </c>
      <c r="BN49">
        <v>0.25569999999999998</v>
      </c>
      <c r="BO49">
        <v>9.6500000000000002E-2</v>
      </c>
      <c r="BP49">
        <v>0.10100000000000001</v>
      </c>
      <c r="BQ49">
        <v>9.8299999999999998E-2</v>
      </c>
      <c r="BR49">
        <v>0.2455</v>
      </c>
      <c r="BS49">
        <v>0.1</v>
      </c>
    </row>
    <row r="50" spans="1:71" x14ac:dyDescent="0.4">
      <c r="A50" s="1" t="s">
        <v>170</v>
      </c>
      <c r="B50" s="1" t="s">
        <v>166</v>
      </c>
      <c r="C50" s="2">
        <v>45531.684317129628</v>
      </c>
      <c r="J50">
        <v>9.1999999999999998E-3</v>
      </c>
      <c r="K50">
        <v>0.48859999999999998</v>
      </c>
      <c r="L50">
        <v>0.2472</v>
      </c>
      <c r="M50">
        <v>4.8599999999999997E-2</v>
      </c>
      <c r="N50">
        <v>0.24440000000000001</v>
      </c>
      <c r="O50">
        <v>4.9099999999999998E-2</v>
      </c>
      <c r="P50">
        <v>0.49230000000000002</v>
      </c>
      <c r="Q50">
        <v>9.7900000000000001E-2</v>
      </c>
      <c r="R50">
        <v>0.49459999999999998</v>
      </c>
      <c r="S50">
        <v>0.24879999999999999</v>
      </c>
      <c r="T50">
        <v>0.2389</v>
      </c>
      <c r="U50">
        <v>0.5081</v>
      </c>
      <c r="V50">
        <v>0.49049999999999999</v>
      </c>
      <c r="W50">
        <v>-1.2999999999999999E-3</v>
      </c>
      <c r="X50">
        <v>0.49249999999999999</v>
      </c>
      <c r="Y50">
        <v>0.10199999999999999</v>
      </c>
      <c r="Z50">
        <v>9.4700000000000006E-2</v>
      </c>
      <c r="AA50">
        <v>0.48209999999999997</v>
      </c>
      <c r="AB50">
        <v>0.2397</v>
      </c>
      <c r="AC50">
        <v>0.1052</v>
      </c>
      <c r="AD50">
        <v>0.2409</v>
      </c>
      <c r="AE50">
        <v>0.25159999999999999</v>
      </c>
      <c r="AF50">
        <v>0.23960000000000001</v>
      </c>
      <c r="AG50">
        <v>0.25690000000000002</v>
      </c>
      <c r="AH50">
        <v>9.6799999999999997E-2</v>
      </c>
      <c r="AI50">
        <v>9.6799999999999997E-2</v>
      </c>
      <c r="AJ50">
        <v>0.1007</v>
      </c>
      <c r="AK50">
        <v>9.8400000000000001E-2</v>
      </c>
      <c r="AL50">
        <v>0.24540000000000001</v>
      </c>
      <c r="AM50">
        <v>0.1</v>
      </c>
      <c r="AN50">
        <v>1.05</v>
      </c>
      <c r="AO50">
        <v>1</v>
      </c>
      <c r="AP50">
        <v>1.01</v>
      </c>
      <c r="AQ50">
        <v>9.1999999999999998E-3</v>
      </c>
      <c r="AR50">
        <v>0.48859999999999998</v>
      </c>
      <c r="AS50">
        <v>0.2472</v>
      </c>
      <c r="AT50">
        <v>4.8599999999999997E-2</v>
      </c>
      <c r="AU50">
        <v>0.24440000000000001</v>
      </c>
      <c r="AV50">
        <v>4.9099999999999998E-2</v>
      </c>
      <c r="AW50">
        <v>0.49230000000000002</v>
      </c>
      <c r="AX50">
        <v>9.7900000000000001E-2</v>
      </c>
      <c r="AY50">
        <v>0.49459999999999998</v>
      </c>
      <c r="AZ50">
        <v>0.2487</v>
      </c>
      <c r="BA50">
        <v>0.2389</v>
      </c>
      <c r="BB50">
        <v>0.5081</v>
      </c>
      <c r="BC50">
        <v>0.49049999999999999</v>
      </c>
      <c r="BD50">
        <v>-1.2999999999999999E-3</v>
      </c>
      <c r="BE50">
        <v>0.4924</v>
      </c>
      <c r="BF50">
        <v>0.10199999999999999</v>
      </c>
      <c r="BG50">
        <v>9.4700000000000006E-2</v>
      </c>
      <c r="BH50">
        <v>0.48209999999999997</v>
      </c>
      <c r="BI50">
        <v>0.2397</v>
      </c>
      <c r="BJ50">
        <v>0.1052</v>
      </c>
      <c r="BK50">
        <v>0.2409</v>
      </c>
      <c r="BL50">
        <v>0.25109999999999999</v>
      </c>
      <c r="BM50">
        <v>0.23960000000000001</v>
      </c>
      <c r="BN50">
        <v>0.25679999999999997</v>
      </c>
      <c r="BO50">
        <v>9.6799999999999997E-2</v>
      </c>
      <c r="BP50">
        <v>0.1007</v>
      </c>
      <c r="BQ50">
        <v>9.8400000000000001E-2</v>
      </c>
      <c r="BR50">
        <v>0.24529999999999999</v>
      </c>
      <c r="BS50">
        <v>0.1</v>
      </c>
    </row>
    <row r="51" spans="1:71" x14ac:dyDescent="0.4">
      <c r="A51" s="1" t="s">
        <v>171</v>
      </c>
      <c r="B51" s="1" t="s">
        <v>166</v>
      </c>
      <c r="C51" s="2">
        <v>45531.686053240737</v>
      </c>
      <c r="J51">
        <v>1.8800000000000001E-2</v>
      </c>
      <c r="K51">
        <v>0.97389999999999999</v>
      </c>
      <c r="L51">
        <v>0.48930000000000001</v>
      </c>
      <c r="M51">
        <v>9.7000000000000003E-2</v>
      </c>
      <c r="N51">
        <v>0.48409999999999997</v>
      </c>
      <c r="O51">
        <v>9.7199999999999995E-2</v>
      </c>
      <c r="P51">
        <v>1.1276999999999999</v>
      </c>
      <c r="Q51">
        <v>0.19350000000000001</v>
      </c>
      <c r="R51">
        <v>0.98270000000000002</v>
      </c>
      <c r="S51">
        <v>0.4879</v>
      </c>
      <c r="T51">
        <v>0.47270000000000001</v>
      </c>
      <c r="U51">
        <v>1.0062</v>
      </c>
      <c r="V51">
        <v>1.0086999999999999</v>
      </c>
      <c r="W51">
        <v>-8.6999999999999994E-3</v>
      </c>
      <c r="X51">
        <v>0.9899</v>
      </c>
      <c r="Y51">
        <v>0.2019</v>
      </c>
      <c r="Z51">
        <v>0.18290000000000001</v>
      </c>
      <c r="AA51">
        <v>1.1556999999999999</v>
      </c>
      <c r="AB51">
        <v>0.4793</v>
      </c>
      <c r="AC51">
        <v>0.21229999999999999</v>
      </c>
      <c r="AD51">
        <v>0.48809999999999998</v>
      </c>
      <c r="AE51">
        <v>0.52349999999999997</v>
      </c>
      <c r="AF51">
        <v>0.43390000000000001</v>
      </c>
      <c r="AG51">
        <v>0.49130000000000001</v>
      </c>
      <c r="AH51">
        <v>0.18609999999999999</v>
      </c>
      <c r="AI51">
        <v>0.1946</v>
      </c>
      <c r="AJ51">
        <v>0.19800000000000001</v>
      </c>
      <c r="AK51">
        <v>0.193</v>
      </c>
      <c r="AL51">
        <v>0.4834</v>
      </c>
      <c r="AM51">
        <v>0.2351</v>
      </c>
      <c r="AN51">
        <v>1.05</v>
      </c>
      <c r="AO51">
        <v>0.99</v>
      </c>
      <c r="AP51">
        <v>1</v>
      </c>
      <c r="AQ51">
        <v>1.8800000000000001E-2</v>
      </c>
      <c r="AR51">
        <v>0.97389999999999999</v>
      </c>
      <c r="AS51">
        <v>0.48930000000000001</v>
      </c>
      <c r="AT51">
        <v>9.7000000000000003E-2</v>
      </c>
      <c r="AU51">
        <v>0.48409999999999997</v>
      </c>
      <c r="AV51">
        <v>9.7199999999999995E-2</v>
      </c>
      <c r="AW51">
        <v>1.1276999999999999</v>
      </c>
      <c r="AX51">
        <v>0.19350000000000001</v>
      </c>
      <c r="AY51">
        <v>0.98270000000000002</v>
      </c>
      <c r="AZ51">
        <v>0.48780000000000001</v>
      </c>
      <c r="BA51">
        <v>0.47270000000000001</v>
      </c>
      <c r="BB51">
        <v>1.0062</v>
      </c>
      <c r="BC51">
        <v>1.0086999999999999</v>
      </c>
      <c r="BD51">
        <v>-8.6999999999999994E-3</v>
      </c>
      <c r="BE51">
        <v>0.98970000000000002</v>
      </c>
      <c r="BF51">
        <v>0.2019</v>
      </c>
      <c r="BG51">
        <v>0.18290000000000001</v>
      </c>
      <c r="BH51">
        <v>1.1556999999999999</v>
      </c>
      <c r="BI51">
        <v>0.4793</v>
      </c>
      <c r="BJ51">
        <v>0.21229999999999999</v>
      </c>
      <c r="BK51">
        <v>0.48809999999999998</v>
      </c>
      <c r="BL51">
        <v>0.52239999999999998</v>
      </c>
      <c r="BM51">
        <v>0.434</v>
      </c>
      <c r="BN51">
        <v>0.49120000000000003</v>
      </c>
      <c r="BO51">
        <v>0.186</v>
      </c>
      <c r="BP51">
        <v>0.19800000000000001</v>
      </c>
      <c r="BQ51">
        <v>0.193</v>
      </c>
      <c r="BR51">
        <v>0.48320000000000002</v>
      </c>
      <c r="BS51">
        <v>0.2351</v>
      </c>
    </row>
    <row r="52" spans="1:71" x14ac:dyDescent="0.4">
      <c r="A52" s="1" t="s">
        <v>172</v>
      </c>
      <c r="B52" s="1" t="s">
        <v>166</v>
      </c>
      <c r="C52" s="2">
        <v>45531.687789351854</v>
      </c>
      <c r="J52">
        <v>9.5399999999999999E-2</v>
      </c>
      <c r="K52">
        <v>4.7523</v>
      </c>
      <c r="L52">
        <v>2.4788000000000001</v>
      </c>
      <c r="M52">
        <v>0.49909999999999999</v>
      </c>
      <c r="N52">
        <v>2.4116</v>
      </c>
      <c r="O52">
        <v>0.48209999999999997</v>
      </c>
      <c r="P52">
        <v>4.8224</v>
      </c>
      <c r="Q52">
        <v>0.97870000000000001</v>
      </c>
      <c r="R52">
        <v>4.9519000000000002</v>
      </c>
      <c r="S52">
        <v>2.4365999999999999</v>
      </c>
      <c r="T52">
        <v>2.3540999999999999</v>
      </c>
      <c r="U52">
        <v>4.9614000000000003</v>
      </c>
      <c r="V52">
        <v>4.8733000000000004</v>
      </c>
      <c r="W52">
        <v>-7.4999999999999997E-3</v>
      </c>
      <c r="X52">
        <v>5.0073999999999996</v>
      </c>
      <c r="Y52">
        <v>0.99660000000000004</v>
      </c>
      <c r="Z52">
        <v>0.96740000000000004</v>
      </c>
      <c r="AA52">
        <v>4.8544999999999998</v>
      </c>
      <c r="AB52">
        <v>2.4315000000000002</v>
      </c>
      <c r="AC52">
        <v>1.0407999999999999</v>
      </c>
      <c r="AD52">
        <v>2.4979</v>
      </c>
      <c r="AE52">
        <v>2.5013999999999998</v>
      </c>
      <c r="AF52">
        <v>2.4801000000000002</v>
      </c>
      <c r="AG52">
        <v>2.4940000000000002</v>
      </c>
      <c r="AH52">
        <v>0.96260000000000001</v>
      </c>
      <c r="AI52">
        <v>0.99229999999999996</v>
      </c>
      <c r="AJ52">
        <v>0.98450000000000004</v>
      </c>
      <c r="AK52">
        <v>0.97640000000000005</v>
      </c>
      <c r="AL52">
        <v>2.4430999999999998</v>
      </c>
      <c r="AM52">
        <v>0.97470000000000001</v>
      </c>
      <c r="AN52">
        <v>1.04</v>
      </c>
      <c r="AO52">
        <v>0.99</v>
      </c>
      <c r="AP52">
        <v>1</v>
      </c>
      <c r="AQ52">
        <v>9.5299999999999996E-2</v>
      </c>
      <c r="AR52">
        <v>4.7523</v>
      </c>
      <c r="AS52">
        <v>2.4788000000000001</v>
      </c>
      <c r="AT52">
        <v>0.49909999999999999</v>
      </c>
      <c r="AU52">
        <v>2.4116</v>
      </c>
      <c r="AV52">
        <v>0.48209999999999997</v>
      </c>
      <c r="AW52">
        <v>4.8224</v>
      </c>
      <c r="AX52">
        <v>0.97860000000000003</v>
      </c>
      <c r="AY52">
        <v>4.9518000000000004</v>
      </c>
      <c r="AZ52">
        <v>2.4363999999999999</v>
      </c>
      <c r="BA52">
        <v>2.3542000000000001</v>
      </c>
      <c r="BB52">
        <v>4.9614000000000003</v>
      </c>
      <c r="BC52">
        <v>4.8733000000000004</v>
      </c>
      <c r="BD52">
        <v>-7.4999999999999997E-3</v>
      </c>
      <c r="BE52">
        <v>5.0065999999999997</v>
      </c>
      <c r="BF52">
        <v>0.99660000000000004</v>
      </c>
      <c r="BG52">
        <v>0.96740000000000004</v>
      </c>
      <c r="BH52">
        <v>4.8544999999999998</v>
      </c>
      <c r="BI52">
        <v>2.4315000000000002</v>
      </c>
      <c r="BJ52">
        <v>1.0407</v>
      </c>
      <c r="BK52">
        <v>2.4975999999999998</v>
      </c>
      <c r="BL52">
        <v>2.496</v>
      </c>
      <c r="BM52">
        <v>2.4802</v>
      </c>
      <c r="BN52">
        <v>2.4933000000000001</v>
      </c>
      <c r="BO52">
        <v>0.96230000000000004</v>
      </c>
      <c r="BP52">
        <v>0.98450000000000004</v>
      </c>
      <c r="BQ52">
        <v>0.97640000000000005</v>
      </c>
      <c r="BR52">
        <v>2.4422000000000001</v>
      </c>
      <c r="BS52">
        <v>0.97470000000000001</v>
      </c>
    </row>
    <row r="53" spans="1:71" x14ac:dyDescent="0.4">
      <c r="A53" s="1" t="s">
        <v>173</v>
      </c>
      <c r="B53" s="1" t="s">
        <v>166</v>
      </c>
      <c r="C53" s="2">
        <v>45531.689525462964</v>
      </c>
      <c r="J53">
        <v>9.4399999999999998E-2</v>
      </c>
      <c r="K53">
        <v>4.7591999999999999</v>
      </c>
      <c r="L53">
        <v>2.4647999999999999</v>
      </c>
      <c r="M53">
        <v>0.49370000000000003</v>
      </c>
      <c r="N53">
        <v>2.4102999999999999</v>
      </c>
      <c r="O53">
        <v>0.48459999999999998</v>
      </c>
      <c r="P53">
        <v>4.7762000000000002</v>
      </c>
      <c r="Q53">
        <v>0.96950000000000003</v>
      </c>
      <c r="R53">
        <v>4.8761000000000001</v>
      </c>
      <c r="S53">
        <v>2.41</v>
      </c>
      <c r="T53">
        <v>2.3193999999999999</v>
      </c>
      <c r="U53">
        <v>4.9607000000000001</v>
      </c>
      <c r="V53">
        <v>4.8758999999999997</v>
      </c>
      <c r="W53">
        <v>-4.0000000000000002E-4</v>
      </c>
      <c r="X53">
        <v>4.9485999999999999</v>
      </c>
      <c r="Y53">
        <v>0.99909999999999999</v>
      </c>
      <c r="Z53">
        <v>0.97370000000000001</v>
      </c>
      <c r="AA53">
        <v>4.8672000000000004</v>
      </c>
      <c r="AB53">
        <v>2.4047000000000001</v>
      </c>
      <c r="AC53">
        <v>1.0229999999999999</v>
      </c>
      <c r="AD53">
        <v>2.4702000000000002</v>
      </c>
      <c r="AE53">
        <v>2.472</v>
      </c>
      <c r="AF53">
        <v>2.4830000000000001</v>
      </c>
      <c r="AG53">
        <v>2.4662999999999999</v>
      </c>
      <c r="AH53">
        <v>0.95730000000000004</v>
      </c>
      <c r="AI53">
        <v>0.98199999999999998</v>
      </c>
      <c r="AJ53">
        <v>0.98629999999999995</v>
      </c>
      <c r="AK53">
        <v>0.96660000000000001</v>
      </c>
      <c r="AL53">
        <v>2.4119999999999999</v>
      </c>
      <c r="AM53">
        <v>0.96430000000000005</v>
      </c>
      <c r="AN53">
        <v>1.05</v>
      </c>
      <c r="AO53">
        <v>0.99</v>
      </c>
      <c r="AP53">
        <v>1</v>
      </c>
      <c r="AQ53">
        <v>9.4299999999999995E-2</v>
      </c>
      <c r="AR53">
        <v>4.7591999999999999</v>
      </c>
      <c r="AS53">
        <v>2.4647999999999999</v>
      </c>
      <c r="AT53">
        <v>0.49370000000000003</v>
      </c>
      <c r="AU53">
        <v>2.4102999999999999</v>
      </c>
      <c r="AV53">
        <v>0.48459999999999998</v>
      </c>
      <c r="AW53">
        <v>4.7762000000000002</v>
      </c>
      <c r="AX53">
        <v>0.96940000000000004</v>
      </c>
      <c r="AY53">
        <v>4.8758999999999997</v>
      </c>
      <c r="AZ53">
        <v>2.4097</v>
      </c>
      <c r="BA53">
        <v>2.3195000000000001</v>
      </c>
      <c r="BB53">
        <v>4.9607000000000001</v>
      </c>
      <c r="BC53">
        <v>4.8758999999999997</v>
      </c>
      <c r="BD53">
        <v>-4.0000000000000002E-4</v>
      </c>
      <c r="BE53">
        <v>4.9477000000000002</v>
      </c>
      <c r="BF53">
        <v>0.99909999999999999</v>
      </c>
      <c r="BG53">
        <v>0.97370000000000001</v>
      </c>
      <c r="BH53">
        <v>4.8672000000000004</v>
      </c>
      <c r="BI53">
        <v>2.4047000000000001</v>
      </c>
      <c r="BJ53">
        <v>1.0229999999999999</v>
      </c>
      <c r="BK53">
        <v>2.4700000000000002</v>
      </c>
      <c r="BL53">
        <v>2.4666000000000001</v>
      </c>
      <c r="BM53">
        <v>2.4830999999999999</v>
      </c>
      <c r="BN53">
        <v>2.4655999999999998</v>
      </c>
      <c r="BO53">
        <v>0.95689999999999997</v>
      </c>
      <c r="BP53">
        <v>0.98629999999999995</v>
      </c>
      <c r="BQ53">
        <v>0.96660000000000001</v>
      </c>
      <c r="BR53">
        <v>2.4110999999999998</v>
      </c>
      <c r="BS53">
        <v>0.96430000000000005</v>
      </c>
    </row>
    <row r="54" spans="1:71" x14ac:dyDescent="0.4">
      <c r="A54" s="1" t="s">
        <v>119</v>
      </c>
      <c r="B54" s="1" t="s">
        <v>118</v>
      </c>
      <c r="C54" s="2">
        <v>45531.691261574073</v>
      </c>
      <c r="J54">
        <v>0</v>
      </c>
      <c r="K54">
        <v>-1.6999999999999999E-3</v>
      </c>
      <c r="L54">
        <v>1.0800000000000001E-2</v>
      </c>
      <c r="M54">
        <v>-1.6000000000000001E-3</v>
      </c>
      <c r="N54">
        <v>1E-4</v>
      </c>
      <c r="O54">
        <v>0</v>
      </c>
      <c r="P54">
        <v>-2.2100000000000002E-2</v>
      </c>
      <c r="Q54">
        <v>1E-4</v>
      </c>
      <c r="R54">
        <v>-2.9999999999999997E-4</v>
      </c>
      <c r="S54">
        <v>-4.0000000000000002E-4</v>
      </c>
      <c r="T54">
        <v>1.9E-3</v>
      </c>
      <c r="U54">
        <v>-1.4E-3</v>
      </c>
      <c r="V54">
        <v>2.9399999999999999E-2</v>
      </c>
      <c r="W54">
        <v>-6.7000000000000002E-3</v>
      </c>
      <c r="X54">
        <v>-3.3999999999999998E-3</v>
      </c>
      <c r="Y54">
        <v>1E-4</v>
      </c>
      <c r="Z54">
        <v>2.87E-2</v>
      </c>
      <c r="AA54">
        <v>-3.3599999999999998E-2</v>
      </c>
      <c r="AB54">
        <v>-4.8999999999999998E-3</v>
      </c>
      <c r="AC54">
        <v>6.6E-3</v>
      </c>
      <c r="AD54">
        <v>-9.9000000000000008E-3</v>
      </c>
      <c r="AE54">
        <v>4.5999999999999999E-3</v>
      </c>
      <c r="AF54">
        <v>0.1507</v>
      </c>
      <c r="AG54">
        <v>2.9499999999999998E-2</v>
      </c>
      <c r="AH54">
        <v>2.5999999999999999E-3</v>
      </c>
      <c r="AI54">
        <v>8.9999999999999998E-4</v>
      </c>
      <c r="AJ54">
        <v>0</v>
      </c>
      <c r="AK54">
        <v>2.9999999999999997E-4</v>
      </c>
      <c r="AL54">
        <v>-1E-4</v>
      </c>
      <c r="AM54">
        <v>2.9999999999999997E-4</v>
      </c>
      <c r="AN54">
        <v>1.04</v>
      </c>
      <c r="AO54">
        <v>0.99</v>
      </c>
      <c r="AP54">
        <v>1</v>
      </c>
      <c r="AQ54">
        <v>0</v>
      </c>
      <c r="AR54">
        <v>-1.6999999999999999E-3</v>
      </c>
      <c r="AS54">
        <v>1.0800000000000001E-2</v>
      </c>
      <c r="AT54">
        <v>-1.6000000000000001E-3</v>
      </c>
      <c r="AU54">
        <v>1E-4</v>
      </c>
      <c r="AV54">
        <v>0</v>
      </c>
      <c r="AW54">
        <v>-2.2100000000000002E-2</v>
      </c>
      <c r="AX54">
        <v>1E-4</v>
      </c>
      <c r="AY54">
        <v>-2.9999999999999997E-4</v>
      </c>
      <c r="AZ54">
        <v>-4.0000000000000002E-4</v>
      </c>
      <c r="BA54">
        <v>1.9E-3</v>
      </c>
      <c r="BB54">
        <v>-1.4E-3</v>
      </c>
      <c r="BC54">
        <v>2.9399999999999999E-2</v>
      </c>
      <c r="BD54">
        <v>-6.7000000000000002E-3</v>
      </c>
      <c r="BE54">
        <v>-3.3999999999999998E-3</v>
      </c>
      <c r="BF54">
        <v>1E-4</v>
      </c>
      <c r="BG54">
        <v>2.87E-2</v>
      </c>
      <c r="BH54">
        <v>-3.3599999999999998E-2</v>
      </c>
      <c r="BI54">
        <v>-4.8999999999999998E-3</v>
      </c>
      <c r="BJ54">
        <v>6.6E-3</v>
      </c>
      <c r="BK54">
        <v>-9.9000000000000008E-3</v>
      </c>
      <c r="BL54">
        <v>4.5999999999999999E-3</v>
      </c>
      <c r="BM54">
        <v>0.1507</v>
      </c>
      <c r="BN54">
        <v>2.9499999999999998E-2</v>
      </c>
      <c r="BO54">
        <v>2.5999999999999999E-3</v>
      </c>
      <c r="BP54">
        <v>0</v>
      </c>
      <c r="BQ54">
        <v>2.9999999999999997E-4</v>
      </c>
      <c r="BR54">
        <v>-1E-4</v>
      </c>
      <c r="BS54">
        <v>2.9999999999999997E-4</v>
      </c>
    </row>
    <row r="55" spans="1:71" x14ac:dyDescent="0.4">
      <c r="A55" s="1" t="s">
        <v>165</v>
      </c>
      <c r="B55" s="1" t="s">
        <v>118</v>
      </c>
      <c r="C55" s="2">
        <v>45531.693009259259</v>
      </c>
      <c r="J55">
        <v>4.8285999999999998</v>
      </c>
      <c r="K55">
        <v>4.8791000000000002</v>
      </c>
      <c r="L55">
        <v>4.9170999999999996</v>
      </c>
      <c r="M55">
        <v>4.9574999999999996</v>
      </c>
      <c r="N55">
        <v>4.8472</v>
      </c>
      <c r="O55">
        <v>4.8582000000000001</v>
      </c>
      <c r="P55">
        <v>4.8341000000000003</v>
      </c>
      <c r="Q55">
        <v>4.8669000000000002</v>
      </c>
      <c r="R55">
        <v>4.8956999999999997</v>
      </c>
      <c r="S55">
        <v>4.8912000000000004</v>
      </c>
      <c r="T55">
        <v>4.7465999999999999</v>
      </c>
      <c r="U55">
        <v>4.9260999999999999</v>
      </c>
      <c r="V55">
        <v>4.8083</v>
      </c>
      <c r="W55">
        <v>4.8558000000000003</v>
      </c>
      <c r="X55">
        <v>4.8997000000000002</v>
      </c>
      <c r="Y55">
        <v>4.9644000000000004</v>
      </c>
      <c r="Z55">
        <v>5.0635000000000003</v>
      </c>
      <c r="AA55">
        <v>4.8076999999999996</v>
      </c>
      <c r="AB55">
        <v>4.8590999999999998</v>
      </c>
      <c r="AC55">
        <v>5.1288999999999998</v>
      </c>
      <c r="AD55">
        <v>5.0144000000000002</v>
      </c>
      <c r="AE55">
        <v>4.9606000000000003</v>
      </c>
      <c r="AF55">
        <v>5.0987999999999998</v>
      </c>
      <c r="AG55">
        <v>4.9457000000000004</v>
      </c>
      <c r="AH55">
        <v>4.8898000000000001</v>
      </c>
      <c r="AI55">
        <v>4.9025999999999996</v>
      </c>
      <c r="AJ55">
        <v>4.8925000000000001</v>
      </c>
      <c r="AK55">
        <v>4.8369999999999997</v>
      </c>
      <c r="AL55">
        <v>4.8634000000000004</v>
      </c>
      <c r="AM55">
        <v>4.8307000000000002</v>
      </c>
      <c r="AN55">
        <v>1.04</v>
      </c>
      <c r="AO55">
        <v>0.99</v>
      </c>
      <c r="AP55">
        <v>0.99</v>
      </c>
      <c r="AQ55">
        <v>4.8281000000000001</v>
      </c>
      <c r="AR55">
        <v>4.8791000000000002</v>
      </c>
      <c r="AS55">
        <v>4.9170999999999996</v>
      </c>
      <c r="AT55">
        <v>4.9574999999999996</v>
      </c>
      <c r="AU55">
        <v>4.8472</v>
      </c>
      <c r="AV55">
        <v>4.8582000000000001</v>
      </c>
      <c r="AW55">
        <v>4.8341000000000003</v>
      </c>
      <c r="AX55">
        <v>4.8667999999999996</v>
      </c>
      <c r="AY55">
        <v>4.8952999999999998</v>
      </c>
      <c r="AZ55">
        <v>4.8898000000000001</v>
      </c>
      <c r="BA55">
        <v>4.7465999999999999</v>
      </c>
      <c r="BB55">
        <v>4.9260999999999999</v>
      </c>
      <c r="BC55">
        <v>4.8083</v>
      </c>
      <c r="BD55">
        <v>4.8558000000000003</v>
      </c>
      <c r="BE55">
        <v>4.8987999999999996</v>
      </c>
      <c r="BF55">
        <v>4.9644000000000004</v>
      </c>
      <c r="BG55">
        <v>5.0635000000000003</v>
      </c>
      <c r="BH55">
        <v>4.8076999999999996</v>
      </c>
      <c r="BI55">
        <v>4.8590999999999998</v>
      </c>
      <c r="BJ55">
        <v>5.1288999999999998</v>
      </c>
      <c r="BK55">
        <v>5.0137</v>
      </c>
      <c r="BL55">
        <v>4.9337999999999997</v>
      </c>
      <c r="BM55">
        <v>5.0989000000000004</v>
      </c>
      <c r="BN55">
        <v>4.9427000000000003</v>
      </c>
      <c r="BO55">
        <v>4.8879999999999999</v>
      </c>
      <c r="BP55">
        <v>4.8925000000000001</v>
      </c>
      <c r="BQ55">
        <v>4.8369999999999997</v>
      </c>
      <c r="BR55">
        <v>4.859</v>
      </c>
      <c r="BS55">
        <v>4.8307000000000002</v>
      </c>
    </row>
    <row r="56" spans="1:71" x14ac:dyDescent="0.4">
      <c r="A56" s="1" t="s">
        <v>132</v>
      </c>
      <c r="B56" s="1" t="s">
        <v>118</v>
      </c>
      <c r="C56" s="2">
        <v>45531.694733796299</v>
      </c>
      <c r="J56">
        <v>-2.0000000000000001E-4</v>
      </c>
      <c r="K56">
        <v>3.3E-3</v>
      </c>
      <c r="L56">
        <v>1.4500000000000001E-2</v>
      </c>
      <c r="M56">
        <v>5.0000000000000001E-4</v>
      </c>
      <c r="N56">
        <v>2.0000000000000001E-4</v>
      </c>
      <c r="O56">
        <v>2.0000000000000001E-4</v>
      </c>
      <c r="P56">
        <v>-2.5100000000000001E-2</v>
      </c>
      <c r="Q56">
        <v>0</v>
      </c>
      <c r="R56">
        <v>-1E-4</v>
      </c>
      <c r="S56">
        <v>-1E-4</v>
      </c>
      <c r="T56">
        <v>1.1999999999999999E-3</v>
      </c>
      <c r="U56">
        <v>-1.6000000000000001E-3</v>
      </c>
      <c r="V56">
        <v>8.6999999999999994E-3</v>
      </c>
      <c r="W56">
        <v>-4.0000000000000002E-4</v>
      </c>
      <c r="X56">
        <v>-1.5E-3</v>
      </c>
      <c r="Y56">
        <v>2.0000000000000001E-4</v>
      </c>
      <c r="Z56">
        <v>4.5400000000000003E-2</v>
      </c>
      <c r="AA56">
        <v>-3.3099999999999997E-2</v>
      </c>
      <c r="AB56">
        <v>-5.1999999999999998E-3</v>
      </c>
      <c r="AC56">
        <v>4.7999999999999996E-3</v>
      </c>
      <c r="AD56">
        <v>-8.3999999999999995E-3</v>
      </c>
      <c r="AE56">
        <v>4.3E-3</v>
      </c>
      <c r="AF56">
        <v>0.1376</v>
      </c>
      <c r="AG56">
        <v>3.2000000000000001E-2</v>
      </c>
      <c r="AH56">
        <v>2.8E-3</v>
      </c>
      <c r="AI56">
        <v>1.5E-3</v>
      </c>
      <c r="AJ56">
        <v>1E-4</v>
      </c>
      <c r="AK56">
        <v>1.5E-3</v>
      </c>
      <c r="AL56">
        <v>-5.9999999999999995E-4</v>
      </c>
      <c r="AM56">
        <v>-1E-4</v>
      </c>
      <c r="AN56">
        <v>1.04</v>
      </c>
      <c r="AO56">
        <v>0.98</v>
      </c>
      <c r="AP56">
        <v>1</v>
      </c>
      <c r="AQ56">
        <v>-2.0000000000000001E-4</v>
      </c>
      <c r="AR56">
        <v>3.3E-3</v>
      </c>
      <c r="AS56">
        <v>1.4500000000000001E-2</v>
      </c>
      <c r="AT56">
        <v>5.0000000000000001E-4</v>
      </c>
      <c r="AU56">
        <v>2.0000000000000001E-4</v>
      </c>
      <c r="AV56">
        <v>2.0000000000000001E-4</v>
      </c>
      <c r="AW56">
        <v>-2.5100000000000001E-2</v>
      </c>
      <c r="AX56">
        <v>0</v>
      </c>
      <c r="AY56">
        <v>-1E-4</v>
      </c>
      <c r="AZ56">
        <v>-1E-4</v>
      </c>
      <c r="BA56">
        <v>1.1999999999999999E-3</v>
      </c>
      <c r="BB56">
        <v>-1.6000000000000001E-3</v>
      </c>
      <c r="BC56">
        <v>8.6999999999999994E-3</v>
      </c>
      <c r="BD56">
        <v>-4.0000000000000002E-4</v>
      </c>
      <c r="BE56">
        <v>-1.5E-3</v>
      </c>
      <c r="BF56">
        <v>2.0000000000000001E-4</v>
      </c>
      <c r="BG56">
        <v>4.5400000000000003E-2</v>
      </c>
      <c r="BH56">
        <v>-3.3099999999999997E-2</v>
      </c>
      <c r="BI56">
        <v>-5.1999999999999998E-3</v>
      </c>
      <c r="BJ56">
        <v>4.7999999999999996E-3</v>
      </c>
      <c r="BK56">
        <v>-8.3999999999999995E-3</v>
      </c>
      <c r="BL56">
        <v>4.3E-3</v>
      </c>
      <c r="BM56">
        <v>0.1376</v>
      </c>
      <c r="BN56">
        <v>3.2000000000000001E-2</v>
      </c>
      <c r="BO56">
        <v>2.8E-3</v>
      </c>
      <c r="BP56">
        <v>1E-4</v>
      </c>
      <c r="BQ56">
        <v>1.5E-3</v>
      </c>
      <c r="BR56">
        <v>-5.9999999999999995E-4</v>
      </c>
      <c r="BS56">
        <v>-1E-4</v>
      </c>
    </row>
    <row r="57" spans="1:71" x14ac:dyDescent="0.4">
      <c r="A57" s="1" t="s">
        <v>133</v>
      </c>
      <c r="B57" s="1" t="s">
        <v>118</v>
      </c>
      <c r="C57" s="2">
        <v>45531.696481481478</v>
      </c>
      <c r="J57">
        <v>0.48359999999999997</v>
      </c>
      <c r="K57">
        <v>0.49020000000000002</v>
      </c>
      <c r="L57">
        <v>0.4844</v>
      </c>
      <c r="M57">
        <v>0.48859999999999998</v>
      </c>
      <c r="N57">
        <v>0.48089999999999999</v>
      </c>
      <c r="O57">
        <v>0.48949999999999999</v>
      </c>
      <c r="P57">
        <v>0.47210000000000002</v>
      </c>
      <c r="Q57">
        <v>0.48520000000000002</v>
      </c>
      <c r="R57">
        <v>0.49280000000000002</v>
      </c>
      <c r="S57">
        <v>0.49180000000000001</v>
      </c>
      <c r="T57">
        <v>0.47239999999999999</v>
      </c>
      <c r="U57">
        <v>0.50139999999999996</v>
      </c>
      <c r="V57">
        <v>0.46129999999999999</v>
      </c>
      <c r="W57">
        <v>0.48770000000000002</v>
      </c>
      <c r="X57">
        <v>0.47920000000000001</v>
      </c>
      <c r="Y57">
        <v>0.50549999999999995</v>
      </c>
      <c r="Z57">
        <v>0.48670000000000002</v>
      </c>
      <c r="AA57">
        <v>0.46400000000000002</v>
      </c>
      <c r="AB57">
        <v>0.48480000000000001</v>
      </c>
      <c r="AC57">
        <v>0.51249999999999996</v>
      </c>
      <c r="AD57">
        <v>0.495</v>
      </c>
      <c r="AE57">
        <v>0.48970000000000002</v>
      </c>
      <c r="AF57">
        <v>0.47510000000000002</v>
      </c>
      <c r="AG57">
        <v>0.49299999999999999</v>
      </c>
      <c r="AH57">
        <v>0.46679999999999999</v>
      </c>
      <c r="AI57">
        <v>0.48299999999999998</v>
      </c>
      <c r="AJ57">
        <v>0.49580000000000002</v>
      </c>
      <c r="AK57">
        <v>0.48270000000000002</v>
      </c>
      <c r="AL57">
        <v>0.4824</v>
      </c>
      <c r="AM57">
        <v>0.48039999999999999</v>
      </c>
      <c r="AN57">
        <v>1.06</v>
      </c>
      <c r="AO57">
        <v>0.99</v>
      </c>
      <c r="AP57">
        <v>1</v>
      </c>
      <c r="AQ57">
        <v>0.48349999999999999</v>
      </c>
      <c r="AR57">
        <v>0.49020000000000002</v>
      </c>
      <c r="AS57">
        <v>0.4844</v>
      </c>
      <c r="AT57">
        <v>0.48859999999999998</v>
      </c>
      <c r="AU57">
        <v>0.48089999999999999</v>
      </c>
      <c r="AV57">
        <v>0.48949999999999999</v>
      </c>
      <c r="AW57">
        <v>0.47210000000000002</v>
      </c>
      <c r="AX57">
        <v>0.48520000000000002</v>
      </c>
      <c r="AY57">
        <v>0.49270000000000003</v>
      </c>
      <c r="AZ57">
        <v>0.49170000000000003</v>
      </c>
      <c r="BA57">
        <v>0.47239999999999999</v>
      </c>
      <c r="BB57">
        <v>0.50139999999999996</v>
      </c>
      <c r="BC57">
        <v>0.46129999999999999</v>
      </c>
      <c r="BD57">
        <v>0.48770000000000002</v>
      </c>
      <c r="BE57">
        <v>0.47920000000000001</v>
      </c>
      <c r="BF57">
        <v>0.50549999999999995</v>
      </c>
      <c r="BG57">
        <v>0.48670000000000002</v>
      </c>
      <c r="BH57">
        <v>0.46400000000000002</v>
      </c>
      <c r="BI57">
        <v>0.48480000000000001</v>
      </c>
      <c r="BJ57">
        <v>0.51249999999999996</v>
      </c>
      <c r="BK57">
        <v>0.49490000000000001</v>
      </c>
      <c r="BL57">
        <v>0.48699999999999999</v>
      </c>
      <c r="BM57">
        <v>0.47510000000000002</v>
      </c>
      <c r="BN57">
        <v>0.49270000000000003</v>
      </c>
      <c r="BO57">
        <v>0.46660000000000001</v>
      </c>
      <c r="BP57">
        <v>0.49580000000000002</v>
      </c>
      <c r="BQ57">
        <v>0.48270000000000002</v>
      </c>
      <c r="BR57">
        <v>0.4819</v>
      </c>
      <c r="BS57">
        <v>0.48039999999999999</v>
      </c>
    </row>
    <row r="58" spans="1:71" x14ac:dyDescent="0.4">
      <c r="A58" s="1" t="s">
        <v>164</v>
      </c>
      <c r="B58" s="1" t="s">
        <v>118</v>
      </c>
      <c r="C58" s="2">
        <v>45531.698229166665</v>
      </c>
      <c r="J58">
        <v>0.48</v>
      </c>
      <c r="K58">
        <v>0.49569999999999997</v>
      </c>
      <c r="L58">
        <v>0.48499999999999999</v>
      </c>
      <c r="M58">
        <v>0.4874</v>
      </c>
      <c r="N58">
        <v>0.48170000000000002</v>
      </c>
      <c r="O58">
        <v>0.4879</v>
      </c>
      <c r="P58">
        <v>0.4667</v>
      </c>
      <c r="Q58">
        <v>0.4829</v>
      </c>
      <c r="R58">
        <v>0.48980000000000001</v>
      </c>
      <c r="S58">
        <v>0.4899</v>
      </c>
      <c r="T58">
        <v>0.47049999999999997</v>
      </c>
      <c r="U58">
        <v>0.4975</v>
      </c>
      <c r="V58" t="s">
        <v>174</v>
      </c>
      <c r="W58">
        <v>0.48530000000000001</v>
      </c>
      <c r="X58">
        <v>0.47960000000000003</v>
      </c>
      <c r="Y58">
        <v>0.50629999999999997</v>
      </c>
      <c r="Z58">
        <v>0.48830000000000001</v>
      </c>
      <c r="AA58">
        <v>0.46029999999999999</v>
      </c>
      <c r="AB58">
        <v>0.48230000000000001</v>
      </c>
      <c r="AC58">
        <v>0.50780000000000003</v>
      </c>
      <c r="AD58">
        <v>0.49309999999999998</v>
      </c>
      <c r="AE58">
        <v>0.48649999999999999</v>
      </c>
      <c r="AF58">
        <v>0.49180000000000001</v>
      </c>
      <c r="AG58">
        <v>0.4914</v>
      </c>
      <c r="AH58">
        <v>0.46550000000000002</v>
      </c>
      <c r="AI58">
        <v>0.47939999999999999</v>
      </c>
      <c r="AJ58">
        <v>0.49609999999999999</v>
      </c>
      <c r="AK58">
        <v>0.47989999999999999</v>
      </c>
      <c r="AL58">
        <v>0.47949999999999998</v>
      </c>
      <c r="AM58">
        <v>0.47720000000000001</v>
      </c>
      <c r="AN58">
        <v>1.06</v>
      </c>
      <c r="AO58">
        <v>0.99</v>
      </c>
      <c r="AP58">
        <v>1</v>
      </c>
      <c r="AQ58">
        <v>0.48</v>
      </c>
      <c r="AR58">
        <v>0.49569999999999997</v>
      </c>
      <c r="AS58">
        <v>0.48499999999999999</v>
      </c>
      <c r="AT58">
        <v>0.4874</v>
      </c>
      <c r="AU58">
        <v>0.48170000000000002</v>
      </c>
      <c r="AV58">
        <v>0.4879</v>
      </c>
      <c r="AW58">
        <v>0.4667</v>
      </c>
      <c r="AX58">
        <v>0.4829</v>
      </c>
      <c r="AY58">
        <v>0.48980000000000001</v>
      </c>
      <c r="AZ58">
        <v>0.48980000000000001</v>
      </c>
      <c r="BA58">
        <v>0.47060000000000002</v>
      </c>
      <c r="BB58">
        <v>0.4975</v>
      </c>
      <c r="BC58">
        <v>0.44600000000000001</v>
      </c>
      <c r="BD58">
        <v>0.48530000000000001</v>
      </c>
      <c r="BE58">
        <v>0.47949999999999998</v>
      </c>
      <c r="BF58">
        <v>0.50629999999999997</v>
      </c>
      <c r="BG58">
        <v>0.48830000000000001</v>
      </c>
      <c r="BH58">
        <v>0.46029999999999999</v>
      </c>
      <c r="BI58">
        <v>0.48230000000000001</v>
      </c>
      <c r="BJ58">
        <v>0.50780000000000003</v>
      </c>
      <c r="BK58">
        <v>0.49299999999999999</v>
      </c>
      <c r="BL58">
        <v>0.48380000000000001</v>
      </c>
      <c r="BM58">
        <v>0.49180000000000001</v>
      </c>
      <c r="BN58">
        <v>0.49109999999999998</v>
      </c>
      <c r="BO58">
        <v>0.46529999999999999</v>
      </c>
      <c r="BP58">
        <v>0.49609999999999999</v>
      </c>
      <c r="BQ58">
        <v>0.47989999999999999</v>
      </c>
      <c r="BR58">
        <v>0.47910000000000003</v>
      </c>
      <c r="BS58">
        <v>0.47720000000000001</v>
      </c>
    </row>
    <row r="59" spans="1:71" x14ac:dyDescent="0.4">
      <c r="A59" s="1" t="s">
        <v>167</v>
      </c>
      <c r="B59" s="1" t="s">
        <v>118</v>
      </c>
      <c r="C59" s="2">
        <v>45531.699976851851</v>
      </c>
      <c r="J59">
        <v>5.0457999999999998</v>
      </c>
      <c r="K59">
        <v>5.0612000000000004</v>
      </c>
      <c r="L59">
        <v>5.1559999999999997</v>
      </c>
      <c r="M59">
        <v>5.0879000000000003</v>
      </c>
      <c r="N59">
        <v>5.0418000000000003</v>
      </c>
      <c r="O59">
        <v>5.0316999999999998</v>
      </c>
      <c r="P59">
        <v>5.0054999999999996</v>
      </c>
      <c r="Q59">
        <v>5.0042999999999997</v>
      </c>
      <c r="R59">
        <v>5.0406000000000004</v>
      </c>
      <c r="S59">
        <v>5.0221999999999998</v>
      </c>
      <c r="T59">
        <v>4.8779000000000003</v>
      </c>
      <c r="U59">
        <v>5.0846999999999998</v>
      </c>
      <c r="V59">
        <v>4.9188999999999998</v>
      </c>
      <c r="W59">
        <v>4.8734999999999999</v>
      </c>
      <c r="X59">
        <v>5.1158000000000001</v>
      </c>
      <c r="Y59">
        <v>5.1238999999999999</v>
      </c>
      <c r="Z59">
        <v>5.3312999999999997</v>
      </c>
      <c r="AA59">
        <v>4.9417999999999997</v>
      </c>
      <c r="AB59">
        <v>4.9874000000000001</v>
      </c>
      <c r="AC59">
        <v>5.3179999999999996</v>
      </c>
      <c r="AD59">
        <v>5.1765999999999996</v>
      </c>
      <c r="AE59">
        <v>5.1052999999999997</v>
      </c>
      <c r="AF59">
        <v>5.2279</v>
      </c>
      <c r="AG59">
        <v>5.0982000000000003</v>
      </c>
      <c r="AH59">
        <v>4.8243999999999998</v>
      </c>
      <c r="AI59">
        <v>5.1231999999999998</v>
      </c>
      <c r="AJ59">
        <v>5.1104000000000003</v>
      </c>
      <c r="AK59">
        <v>5.0358000000000001</v>
      </c>
      <c r="AL59">
        <v>5.0460000000000003</v>
      </c>
      <c r="AM59">
        <v>4.9448999999999996</v>
      </c>
      <c r="AN59">
        <v>1.04</v>
      </c>
      <c r="AO59">
        <v>0.98</v>
      </c>
      <c r="AP59">
        <v>1</v>
      </c>
      <c r="AQ59">
        <v>5.0453000000000001</v>
      </c>
      <c r="AR59">
        <v>5.0612000000000004</v>
      </c>
      <c r="AS59">
        <v>5.1559999999999997</v>
      </c>
      <c r="AT59">
        <v>5.0879000000000003</v>
      </c>
      <c r="AU59">
        <v>5.0418000000000003</v>
      </c>
      <c r="AV59">
        <v>5.0316999999999998</v>
      </c>
      <c r="AW59">
        <v>5.0054999999999996</v>
      </c>
      <c r="AX59">
        <v>5.0042999999999997</v>
      </c>
      <c r="AY59">
        <v>5.0403000000000002</v>
      </c>
      <c r="AZ59">
        <v>5.0206999999999997</v>
      </c>
      <c r="BA59">
        <v>4.8779000000000003</v>
      </c>
      <c r="BB59">
        <v>5.0846999999999998</v>
      </c>
      <c r="BC59">
        <v>4.9188999999999998</v>
      </c>
      <c r="BD59">
        <v>4.8734999999999999</v>
      </c>
      <c r="BE59">
        <v>5.1150000000000002</v>
      </c>
      <c r="BF59">
        <v>5.1238999999999999</v>
      </c>
      <c r="BG59">
        <v>5.3312999999999997</v>
      </c>
      <c r="BH59">
        <v>4.9417999999999997</v>
      </c>
      <c r="BI59">
        <v>4.9874000000000001</v>
      </c>
      <c r="BJ59">
        <v>5.3178999999999998</v>
      </c>
      <c r="BK59">
        <v>5.1757999999999997</v>
      </c>
      <c r="BL59">
        <v>5.0776000000000003</v>
      </c>
      <c r="BM59">
        <v>5.2279</v>
      </c>
      <c r="BN59">
        <v>5.0951000000000004</v>
      </c>
      <c r="BO59">
        <v>4.8224999999999998</v>
      </c>
      <c r="BP59">
        <v>5.1104000000000003</v>
      </c>
      <c r="BQ59">
        <v>5.0358000000000001</v>
      </c>
      <c r="BR59">
        <v>5.0414000000000003</v>
      </c>
      <c r="BS59">
        <v>4.9448999999999996</v>
      </c>
    </row>
    <row r="60" spans="1:71" x14ac:dyDescent="0.4">
      <c r="A60" s="1" t="s">
        <v>119</v>
      </c>
      <c r="B60" s="1" t="s">
        <v>118</v>
      </c>
      <c r="C60" s="2">
        <v>45531.70171296296</v>
      </c>
      <c r="J60">
        <v>1E-4</v>
      </c>
      <c r="K60">
        <v>4.0000000000000002E-4</v>
      </c>
      <c r="L60">
        <v>1.26E-2</v>
      </c>
      <c r="M60">
        <v>6.9999999999999999E-4</v>
      </c>
      <c r="N60">
        <v>1E-4</v>
      </c>
      <c r="O60">
        <v>0</v>
      </c>
      <c r="P60">
        <v>-2.3599999999999999E-2</v>
      </c>
      <c r="Q60">
        <v>2.0000000000000001E-4</v>
      </c>
      <c r="R60">
        <v>-2.0000000000000001E-4</v>
      </c>
      <c r="S60">
        <v>-4.0000000000000002E-4</v>
      </c>
      <c r="T60">
        <v>1.6000000000000001E-3</v>
      </c>
      <c r="U60">
        <v>-1.2999999999999999E-3</v>
      </c>
      <c r="V60">
        <v>1.89E-2</v>
      </c>
      <c r="W60">
        <v>-8.0999999999999996E-3</v>
      </c>
      <c r="X60">
        <v>-5.4999999999999997E-3</v>
      </c>
      <c r="Y60">
        <v>2.0000000000000001E-4</v>
      </c>
      <c r="Z60">
        <v>4.1399999999999999E-2</v>
      </c>
      <c r="AA60">
        <v>-3.3500000000000002E-2</v>
      </c>
      <c r="AB60">
        <v>-4.7999999999999996E-3</v>
      </c>
      <c r="AC60">
        <v>5.0000000000000001E-3</v>
      </c>
      <c r="AD60">
        <v>-9.4000000000000004E-3</v>
      </c>
      <c r="AE60">
        <v>6.7999999999999996E-3</v>
      </c>
      <c r="AF60">
        <v>0.1069</v>
      </c>
      <c r="AG60">
        <v>2.8500000000000001E-2</v>
      </c>
      <c r="AH60">
        <v>3.7000000000000002E-3</v>
      </c>
      <c r="AI60">
        <v>2.8E-3</v>
      </c>
      <c r="AJ60">
        <v>0</v>
      </c>
      <c r="AK60">
        <v>1.1999999999999999E-3</v>
      </c>
      <c r="AL60">
        <v>-2.9999999999999997E-4</v>
      </c>
      <c r="AM60">
        <v>2.9999999999999997E-4</v>
      </c>
      <c r="AN60">
        <v>1.06</v>
      </c>
      <c r="AO60">
        <v>0.99</v>
      </c>
      <c r="AP60">
        <v>1</v>
      </c>
      <c r="AQ60">
        <v>1E-4</v>
      </c>
      <c r="AR60">
        <v>4.0000000000000002E-4</v>
      </c>
      <c r="AS60">
        <v>1.26E-2</v>
      </c>
      <c r="AT60">
        <v>6.9999999999999999E-4</v>
      </c>
      <c r="AU60">
        <v>1E-4</v>
      </c>
      <c r="AV60">
        <v>0</v>
      </c>
      <c r="AW60">
        <v>-2.3599999999999999E-2</v>
      </c>
      <c r="AX60">
        <v>2.0000000000000001E-4</v>
      </c>
      <c r="AY60">
        <v>-2.0000000000000001E-4</v>
      </c>
      <c r="AZ60">
        <v>-4.0000000000000002E-4</v>
      </c>
      <c r="BA60">
        <v>1.6000000000000001E-3</v>
      </c>
      <c r="BB60">
        <v>-1.2999999999999999E-3</v>
      </c>
      <c r="BC60">
        <v>1.89E-2</v>
      </c>
      <c r="BD60">
        <v>-8.0999999999999996E-3</v>
      </c>
      <c r="BE60">
        <v>-5.4999999999999997E-3</v>
      </c>
      <c r="BF60">
        <v>2.0000000000000001E-4</v>
      </c>
      <c r="BG60">
        <v>4.1399999999999999E-2</v>
      </c>
      <c r="BH60">
        <v>-3.3500000000000002E-2</v>
      </c>
      <c r="BI60">
        <v>-4.7999999999999996E-3</v>
      </c>
      <c r="BJ60">
        <v>5.0000000000000001E-3</v>
      </c>
      <c r="BK60">
        <v>-9.4000000000000004E-3</v>
      </c>
      <c r="BL60">
        <v>6.7999999999999996E-3</v>
      </c>
      <c r="BM60">
        <v>0.1069</v>
      </c>
      <c r="BN60">
        <v>2.8500000000000001E-2</v>
      </c>
      <c r="BO60">
        <v>3.7000000000000002E-3</v>
      </c>
      <c r="BP60">
        <v>0</v>
      </c>
      <c r="BQ60">
        <v>1.1999999999999999E-3</v>
      </c>
      <c r="BR60">
        <v>-2.9999999999999997E-4</v>
      </c>
      <c r="BS60">
        <v>2.9999999999999997E-4</v>
      </c>
    </row>
    <row r="61" spans="1:71" x14ac:dyDescent="0.4">
      <c r="A61" s="1" t="s">
        <v>132</v>
      </c>
      <c r="B61" s="1" t="s">
        <v>118</v>
      </c>
      <c r="C61" s="2">
        <v>45531.703449074077</v>
      </c>
      <c r="J61">
        <v>-2.0000000000000001E-4</v>
      </c>
      <c r="K61">
        <v>4.3E-3</v>
      </c>
      <c r="L61">
        <v>4.0000000000000001E-3</v>
      </c>
      <c r="M61">
        <v>-1E-4</v>
      </c>
      <c r="N61">
        <v>1E-4</v>
      </c>
      <c r="O61">
        <v>1E-4</v>
      </c>
      <c r="P61">
        <v>-2.46E-2</v>
      </c>
      <c r="Q61">
        <v>2.0000000000000001E-4</v>
      </c>
      <c r="R61">
        <v>-1E-4</v>
      </c>
      <c r="S61">
        <v>-4.0000000000000002E-4</v>
      </c>
      <c r="T61">
        <v>1.2999999999999999E-3</v>
      </c>
      <c r="U61">
        <v>-1.5E-3</v>
      </c>
      <c r="V61">
        <v>1.32E-2</v>
      </c>
      <c r="W61">
        <v>-1.4E-3</v>
      </c>
      <c r="X61">
        <v>-4.1000000000000003E-3</v>
      </c>
      <c r="Y61">
        <v>2.0000000000000001E-4</v>
      </c>
      <c r="Z61">
        <v>1.4999999999999999E-2</v>
      </c>
      <c r="AA61">
        <v>-3.4200000000000001E-2</v>
      </c>
      <c r="AB61">
        <v>-4.5999999999999999E-3</v>
      </c>
      <c r="AC61">
        <v>1.2999999999999999E-3</v>
      </c>
      <c r="AD61">
        <v>-1.01E-2</v>
      </c>
      <c r="AE61">
        <v>5.5999999999999999E-3</v>
      </c>
      <c r="AF61">
        <v>9.3899999999999997E-2</v>
      </c>
      <c r="AG61">
        <v>1.8599999999999998E-2</v>
      </c>
      <c r="AH61">
        <v>3.0000000000000001E-3</v>
      </c>
      <c r="AI61">
        <v>-5.0000000000000001E-4</v>
      </c>
      <c r="AJ61">
        <v>0</v>
      </c>
      <c r="AK61">
        <v>4.0000000000000002E-4</v>
      </c>
      <c r="AL61">
        <v>-1E-4</v>
      </c>
      <c r="AM61">
        <v>4.0000000000000002E-4</v>
      </c>
      <c r="AN61">
        <v>1.06</v>
      </c>
      <c r="AO61">
        <v>0.98</v>
      </c>
      <c r="AP61">
        <v>1</v>
      </c>
      <c r="AQ61">
        <v>-2.0000000000000001E-4</v>
      </c>
      <c r="AR61">
        <v>4.3E-3</v>
      </c>
      <c r="AS61">
        <v>4.0000000000000001E-3</v>
      </c>
      <c r="AT61">
        <v>-1E-4</v>
      </c>
      <c r="AU61">
        <v>1E-4</v>
      </c>
      <c r="AV61">
        <v>1E-4</v>
      </c>
      <c r="AW61">
        <v>-2.46E-2</v>
      </c>
      <c r="AX61">
        <v>2.0000000000000001E-4</v>
      </c>
      <c r="AY61">
        <v>-1E-4</v>
      </c>
      <c r="AZ61">
        <v>-4.0000000000000002E-4</v>
      </c>
      <c r="BA61">
        <v>1.2999999999999999E-3</v>
      </c>
      <c r="BB61">
        <v>-1.5E-3</v>
      </c>
      <c r="BC61">
        <v>1.32E-2</v>
      </c>
      <c r="BD61">
        <v>-1.4E-3</v>
      </c>
      <c r="BE61">
        <v>-4.1000000000000003E-3</v>
      </c>
      <c r="BF61">
        <v>2.0000000000000001E-4</v>
      </c>
      <c r="BG61">
        <v>1.4999999999999999E-2</v>
      </c>
      <c r="BH61">
        <v>-3.4200000000000001E-2</v>
      </c>
      <c r="BI61">
        <v>-4.5999999999999999E-3</v>
      </c>
      <c r="BJ61">
        <v>1.2999999999999999E-3</v>
      </c>
      <c r="BK61">
        <v>-1.01E-2</v>
      </c>
      <c r="BL61">
        <v>5.5999999999999999E-3</v>
      </c>
      <c r="BM61">
        <v>9.3899999999999997E-2</v>
      </c>
      <c r="BN61">
        <v>1.8599999999999998E-2</v>
      </c>
      <c r="BO61">
        <v>3.0000000000000001E-3</v>
      </c>
      <c r="BP61">
        <v>0</v>
      </c>
      <c r="BQ61">
        <v>4.0000000000000002E-4</v>
      </c>
      <c r="BR61">
        <v>-1E-4</v>
      </c>
      <c r="BS61">
        <v>4.0000000000000002E-4</v>
      </c>
    </row>
    <row r="62" spans="1:71" x14ac:dyDescent="0.4">
      <c r="A62" s="1" t="s">
        <v>175</v>
      </c>
      <c r="B62" s="1" t="s">
        <v>166</v>
      </c>
      <c r="C62" s="2">
        <v>45531.705185185187</v>
      </c>
      <c r="J62">
        <v>-1E-3</v>
      </c>
      <c r="K62">
        <v>6.6284999999999998</v>
      </c>
      <c r="L62">
        <v>0.18990000000000001</v>
      </c>
      <c r="M62">
        <v>-6.6E-3</v>
      </c>
      <c r="N62">
        <v>5.4199999999999998E-2</v>
      </c>
      <c r="O62">
        <v>1.9E-3</v>
      </c>
      <c r="P62">
        <v>4.1501000000000001</v>
      </c>
      <c r="Q62">
        <v>7.4000000000000003E-3</v>
      </c>
      <c r="R62">
        <v>3.4599999999999999E-2</v>
      </c>
      <c r="S62">
        <v>0.44119999999999998</v>
      </c>
      <c r="T62">
        <v>5.9499999999999997E-2</v>
      </c>
      <c r="U62">
        <v>102.113</v>
      </c>
      <c r="V62">
        <v>0.47599999999999998</v>
      </c>
      <c r="W62">
        <v>-3.0099999999999998E-2</v>
      </c>
      <c r="X62">
        <v>3.6436000000000002</v>
      </c>
      <c r="Y62">
        <v>1.1759999999999999</v>
      </c>
      <c r="Z62">
        <v>2.2100000000000002E-2</v>
      </c>
      <c r="AA62">
        <v>-2.4899999999999999E-2</v>
      </c>
      <c r="AB62">
        <v>0.29699999999999999</v>
      </c>
      <c r="AC62">
        <v>6.2460000000000004</v>
      </c>
      <c r="AD62">
        <v>0.189</v>
      </c>
      <c r="AE62">
        <v>1.6938</v>
      </c>
      <c r="AF62">
        <v>8.6400000000000005E-2</v>
      </c>
      <c r="AG62">
        <v>-1.4E-3</v>
      </c>
      <c r="AH62">
        <v>1.0043</v>
      </c>
      <c r="AI62">
        <v>4.1999999999999997E-3</v>
      </c>
      <c r="AJ62">
        <v>7.1999999999999998E-3</v>
      </c>
      <c r="AK62">
        <v>8.2900000000000001E-2</v>
      </c>
      <c r="AL62">
        <v>0.316</v>
      </c>
      <c r="AM62">
        <v>0.94440000000000002</v>
      </c>
      <c r="AN62">
        <v>1.27</v>
      </c>
      <c r="AO62">
        <v>2.27</v>
      </c>
      <c r="AP62">
        <v>2.29</v>
      </c>
      <c r="AQ62">
        <v>-1.1000000000000001E-3</v>
      </c>
      <c r="AR62">
        <v>6.6284999999999998</v>
      </c>
      <c r="AS62">
        <v>0.18990000000000001</v>
      </c>
      <c r="AT62">
        <v>-6.6E-3</v>
      </c>
      <c r="AU62">
        <v>5.4199999999999998E-2</v>
      </c>
      <c r="AV62">
        <v>1.9E-3</v>
      </c>
      <c r="AW62">
        <v>4.1501000000000001</v>
      </c>
      <c r="AX62">
        <v>5.8999999999999999E-3</v>
      </c>
      <c r="AY62">
        <v>3.3000000000000002E-2</v>
      </c>
      <c r="AZ62">
        <v>0.44090000000000001</v>
      </c>
      <c r="BA62">
        <v>6.0699999999999997E-2</v>
      </c>
      <c r="BB62">
        <v>102.113</v>
      </c>
      <c r="BC62">
        <v>0.47599999999999998</v>
      </c>
      <c r="BD62">
        <v>-3.0099999999999998E-2</v>
      </c>
      <c r="BE62">
        <v>3.6263000000000001</v>
      </c>
      <c r="BF62">
        <v>1.1759999999999999</v>
      </c>
      <c r="BG62">
        <v>2.2100000000000002E-2</v>
      </c>
      <c r="BH62">
        <v>-2.4899999999999999E-2</v>
      </c>
      <c r="BI62">
        <v>0.29699999999999999</v>
      </c>
      <c r="BJ62">
        <v>6.2445000000000004</v>
      </c>
      <c r="BK62">
        <v>0.187</v>
      </c>
      <c r="BL62">
        <v>1.6874</v>
      </c>
      <c r="BM62">
        <v>8.7400000000000005E-2</v>
      </c>
      <c r="BN62">
        <v>-4.0000000000000001E-3</v>
      </c>
      <c r="BO62">
        <v>1.0038</v>
      </c>
      <c r="BP62">
        <v>7.1999999999999998E-3</v>
      </c>
      <c r="BQ62">
        <v>8.2900000000000001E-2</v>
      </c>
      <c r="BR62">
        <v>0.31530000000000002</v>
      </c>
      <c r="BS62">
        <v>0.94440000000000002</v>
      </c>
    </row>
    <row r="63" spans="1:71" x14ac:dyDescent="0.4">
      <c r="A63" s="1" t="s">
        <v>176</v>
      </c>
      <c r="B63" s="1" t="s">
        <v>166</v>
      </c>
      <c r="C63" s="2">
        <v>45531.706932870373</v>
      </c>
      <c r="J63">
        <v>-4.0000000000000002E-4</v>
      </c>
      <c r="K63">
        <v>6.9999999999999999E-4</v>
      </c>
      <c r="L63">
        <v>4.0000000000000002E-4</v>
      </c>
      <c r="M63">
        <v>-2.3999999999999998E-3</v>
      </c>
      <c r="N63">
        <v>2.0000000000000001E-4</v>
      </c>
      <c r="O63">
        <v>1E-4</v>
      </c>
      <c r="P63">
        <v>-1.8700000000000001E-2</v>
      </c>
      <c r="Q63">
        <v>0</v>
      </c>
      <c r="R63">
        <v>0</v>
      </c>
      <c r="S63">
        <v>-4.0000000000000002E-4</v>
      </c>
      <c r="T63">
        <v>1.1999999999999999E-3</v>
      </c>
      <c r="U63">
        <v>5.7000000000000002E-3</v>
      </c>
      <c r="V63">
        <v>2.3900000000000001E-2</v>
      </c>
      <c r="W63">
        <v>-7.7000000000000002E-3</v>
      </c>
      <c r="X63">
        <v>-6.3E-3</v>
      </c>
      <c r="Y63">
        <v>2.9999999999999997E-4</v>
      </c>
      <c r="Z63">
        <v>2.8E-3</v>
      </c>
      <c r="AA63">
        <v>-3.8300000000000001E-2</v>
      </c>
      <c r="AB63">
        <v>-3.8999999999999998E-3</v>
      </c>
      <c r="AC63">
        <v>2.3999999999999998E-3</v>
      </c>
      <c r="AD63">
        <v>-9.7000000000000003E-3</v>
      </c>
      <c r="AE63">
        <v>5.0000000000000001E-3</v>
      </c>
      <c r="AF63">
        <v>8.3699999999999997E-2</v>
      </c>
      <c r="AG63">
        <v>1.2500000000000001E-2</v>
      </c>
      <c r="AH63">
        <v>4.3900000000000002E-2</v>
      </c>
      <c r="AI63">
        <v>-1.2999999999999999E-3</v>
      </c>
      <c r="AJ63">
        <v>1E-4</v>
      </c>
      <c r="AK63">
        <v>0</v>
      </c>
      <c r="AL63">
        <v>-2.0000000000000001E-4</v>
      </c>
      <c r="AM63">
        <v>5.0000000000000001E-4</v>
      </c>
      <c r="AN63">
        <v>1.0900000000000001</v>
      </c>
      <c r="AO63">
        <v>1</v>
      </c>
      <c r="AP63">
        <v>1.01</v>
      </c>
      <c r="AQ63">
        <v>-4.0000000000000002E-4</v>
      </c>
      <c r="AR63">
        <v>6.9999999999999999E-4</v>
      </c>
      <c r="AS63">
        <v>4.0000000000000002E-4</v>
      </c>
      <c r="AT63">
        <v>-2.3999999999999998E-3</v>
      </c>
      <c r="AU63">
        <v>2.0000000000000001E-4</v>
      </c>
      <c r="AV63">
        <v>1E-4</v>
      </c>
      <c r="AW63">
        <v>-1.8700000000000001E-2</v>
      </c>
      <c r="AX63">
        <v>0</v>
      </c>
      <c r="AY63">
        <v>0</v>
      </c>
      <c r="AZ63">
        <v>-4.0000000000000002E-4</v>
      </c>
      <c r="BA63">
        <v>1.1999999999999999E-3</v>
      </c>
      <c r="BB63">
        <v>5.7000000000000002E-3</v>
      </c>
      <c r="BC63">
        <v>2.3900000000000001E-2</v>
      </c>
      <c r="BD63">
        <v>-7.7000000000000002E-3</v>
      </c>
      <c r="BE63">
        <v>-6.3E-3</v>
      </c>
      <c r="BF63">
        <v>2.9999999999999997E-4</v>
      </c>
      <c r="BG63">
        <v>2.8E-3</v>
      </c>
      <c r="BH63">
        <v>-3.8300000000000001E-2</v>
      </c>
      <c r="BI63">
        <v>-3.8999999999999998E-3</v>
      </c>
      <c r="BJ63">
        <v>2.3999999999999998E-3</v>
      </c>
      <c r="BK63">
        <v>-9.7000000000000003E-3</v>
      </c>
      <c r="BL63">
        <v>5.0000000000000001E-3</v>
      </c>
      <c r="BM63">
        <v>8.3699999999999997E-2</v>
      </c>
      <c r="BN63">
        <v>1.2500000000000001E-2</v>
      </c>
      <c r="BO63">
        <v>4.3900000000000002E-2</v>
      </c>
      <c r="BP63">
        <v>1E-4</v>
      </c>
      <c r="BQ63">
        <v>0</v>
      </c>
      <c r="BR63">
        <v>-2.0000000000000001E-4</v>
      </c>
      <c r="BS63">
        <v>5.0000000000000001E-4</v>
      </c>
    </row>
    <row r="64" spans="1:71" x14ac:dyDescent="0.4">
      <c r="A64" s="1" t="s">
        <v>119</v>
      </c>
      <c r="B64" s="1" t="s">
        <v>118</v>
      </c>
      <c r="C64" s="2">
        <v>45531.708680555559</v>
      </c>
      <c r="J64">
        <v>-2.0000000000000001E-4</v>
      </c>
      <c r="K64">
        <v>1.9E-3</v>
      </c>
      <c r="L64">
        <v>1.5E-3</v>
      </c>
      <c r="M64">
        <v>-1.5E-3</v>
      </c>
      <c r="N64">
        <v>1E-4</v>
      </c>
      <c r="O64">
        <v>-1E-4</v>
      </c>
      <c r="P64">
        <v>-2.1499999999999998E-2</v>
      </c>
      <c r="Q64">
        <v>0</v>
      </c>
      <c r="R64">
        <v>-5.0000000000000001E-4</v>
      </c>
      <c r="S64">
        <v>-4.0000000000000002E-4</v>
      </c>
      <c r="T64">
        <v>1.4E-3</v>
      </c>
      <c r="U64">
        <v>0.01</v>
      </c>
      <c r="V64">
        <v>2.4199999999999999E-2</v>
      </c>
      <c r="W64">
        <v>-8.5000000000000006E-3</v>
      </c>
      <c r="X64">
        <v>-5.8999999999999999E-3</v>
      </c>
      <c r="Y64">
        <v>1E-4</v>
      </c>
      <c r="Z64">
        <v>4.7999999999999996E-3</v>
      </c>
      <c r="AA64">
        <v>-3.5900000000000001E-2</v>
      </c>
      <c r="AB64">
        <v>-4.5999999999999999E-3</v>
      </c>
      <c r="AC64">
        <v>2.7000000000000001E-3</v>
      </c>
      <c r="AD64">
        <v>-8.8000000000000005E-3</v>
      </c>
      <c r="AE64">
        <v>9.1000000000000004E-3</v>
      </c>
      <c r="AF64">
        <v>9.4600000000000004E-2</v>
      </c>
      <c r="AG64">
        <v>1.72E-2</v>
      </c>
      <c r="AH64">
        <v>2.7000000000000001E-3</v>
      </c>
      <c r="AI64">
        <v>-1E-4</v>
      </c>
      <c r="AJ64">
        <v>0</v>
      </c>
      <c r="AK64">
        <v>2.0000000000000001E-4</v>
      </c>
      <c r="AL64">
        <v>-2.0000000000000001E-4</v>
      </c>
      <c r="AM64">
        <v>5.0000000000000001E-4</v>
      </c>
      <c r="AN64">
        <v>1.06</v>
      </c>
      <c r="AO64">
        <v>0.98</v>
      </c>
      <c r="AP64">
        <v>1</v>
      </c>
      <c r="AQ64">
        <v>-2.0000000000000001E-4</v>
      </c>
      <c r="AR64">
        <v>1.9E-3</v>
      </c>
      <c r="AS64">
        <v>1.5E-3</v>
      </c>
      <c r="AT64">
        <v>-1.5E-3</v>
      </c>
      <c r="AU64">
        <v>1E-4</v>
      </c>
      <c r="AV64">
        <v>-1E-4</v>
      </c>
      <c r="AW64">
        <v>-2.1499999999999998E-2</v>
      </c>
      <c r="AX64">
        <v>0</v>
      </c>
      <c r="AY64">
        <v>-5.0000000000000001E-4</v>
      </c>
      <c r="AZ64">
        <v>-4.0000000000000002E-4</v>
      </c>
      <c r="BA64">
        <v>1.4E-3</v>
      </c>
      <c r="BB64">
        <v>0.01</v>
      </c>
      <c r="BC64">
        <v>2.4199999999999999E-2</v>
      </c>
      <c r="BD64">
        <v>-8.5000000000000006E-3</v>
      </c>
      <c r="BE64">
        <v>-5.8999999999999999E-3</v>
      </c>
      <c r="BF64">
        <v>1E-4</v>
      </c>
      <c r="BG64">
        <v>4.7999999999999996E-3</v>
      </c>
      <c r="BH64">
        <v>-3.5900000000000001E-2</v>
      </c>
      <c r="BI64">
        <v>-4.5999999999999999E-3</v>
      </c>
      <c r="BJ64">
        <v>2.7000000000000001E-3</v>
      </c>
      <c r="BK64">
        <v>-8.8000000000000005E-3</v>
      </c>
      <c r="BL64">
        <v>9.1000000000000004E-3</v>
      </c>
      <c r="BM64">
        <v>9.4600000000000004E-2</v>
      </c>
      <c r="BN64">
        <v>1.72E-2</v>
      </c>
      <c r="BO64">
        <v>2.7000000000000001E-3</v>
      </c>
      <c r="BP64">
        <v>0</v>
      </c>
      <c r="BQ64">
        <v>2.0000000000000001E-4</v>
      </c>
      <c r="BR64">
        <v>-2.0000000000000001E-4</v>
      </c>
      <c r="BS64">
        <v>5.0000000000000001E-4</v>
      </c>
    </row>
    <row r="65" spans="1:71" x14ac:dyDescent="0.4">
      <c r="A65" s="1" t="s">
        <v>165</v>
      </c>
      <c r="B65" s="1" t="s">
        <v>118</v>
      </c>
      <c r="C65" s="2">
        <v>45531.710833333331</v>
      </c>
      <c r="J65">
        <v>4.8228</v>
      </c>
      <c r="K65">
        <v>4.8703000000000003</v>
      </c>
      <c r="L65">
        <v>4.9029999999999996</v>
      </c>
      <c r="M65">
        <v>4.9481000000000002</v>
      </c>
      <c r="N65">
        <v>4.8682999999999996</v>
      </c>
      <c r="O65">
        <v>4.8826999999999998</v>
      </c>
      <c r="P65">
        <v>4.8307000000000002</v>
      </c>
      <c r="Q65">
        <v>4.8600000000000003</v>
      </c>
      <c r="R65">
        <v>4.8907999999999996</v>
      </c>
      <c r="S65">
        <v>4.8776999999999999</v>
      </c>
      <c r="T65">
        <v>4.7445000000000004</v>
      </c>
      <c r="U65">
        <v>4.9504000000000001</v>
      </c>
      <c r="V65">
        <v>4.8102999999999998</v>
      </c>
      <c r="W65">
        <v>4.8441999999999998</v>
      </c>
      <c r="X65">
        <v>4.8960999999999997</v>
      </c>
      <c r="Y65">
        <v>4.9455999999999998</v>
      </c>
      <c r="Z65">
        <v>5.0449000000000002</v>
      </c>
      <c r="AA65">
        <v>4.7976000000000001</v>
      </c>
      <c r="AB65">
        <v>4.8590999999999998</v>
      </c>
      <c r="AC65">
        <v>5.1262999999999996</v>
      </c>
      <c r="AD65">
        <v>5.0026999999999999</v>
      </c>
      <c r="AE65">
        <v>4.9736000000000002</v>
      </c>
      <c r="AF65">
        <v>5.0660999999999996</v>
      </c>
      <c r="AG65">
        <v>4.9313000000000002</v>
      </c>
      <c r="AH65">
        <v>4.8781999999999996</v>
      </c>
      <c r="AI65">
        <v>4.8959999999999999</v>
      </c>
      <c r="AJ65">
        <v>4.9105999999999996</v>
      </c>
      <c r="AK65">
        <v>4.8308</v>
      </c>
      <c r="AL65">
        <v>4.8582000000000001</v>
      </c>
      <c r="AM65">
        <v>4.8456000000000001</v>
      </c>
      <c r="AN65">
        <v>1.06</v>
      </c>
      <c r="AO65">
        <v>0.99</v>
      </c>
      <c r="AP65">
        <v>1</v>
      </c>
      <c r="AQ65">
        <v>4.8223000000000003</v>
      </c>
      <c r="AR65">
        <v>4.8703000000000003</v>
      </c>
      <c r="AS65">
        <v>4.9029999999999996</v>
      </c>
      <c r="AT65">
        <v>4.9481000000000002</v>
      </c>
      <c r="AU65">
        <v>4.8682999999999996</v>
      </c>
      <c r="AV65">
        <v>4.8826999999999998</v>
      </c>
      <c r="AW65">
        <v>4.8307000000000002</v>
      </c>
      <c r="AX65">
        <v>4.8598999999999997</v>
      </c>
      <c r="AY65">
        <v>4.8903999999999996</v>
      </c>
      <c r="AZ65">
        <v>4.8764000000000003</v>
      </c>
      <c r="BA65">
        <v>4.7446000000000002</v>
      </c>
      <c r="BB65">
        <v>4.9504000000000001</v>
      </c>
      <c r="BC65">
        <v>4.8102999999999998</v>
      </c>
      <c r="BD65">
        <v>4.8441999999999998</v>
      </c>
      <c r="BE65">
        <v>4.8952999999999998</v>
      </c>
      <c r="BF65">
        <v>4.9455999999999998</v>
      </c>
      <c r="BG65">
        <v>5.0449000000000002</v>
      </c>
      <c r="BH65">
        <v>4.7976000000000001</v>
      </c>
      <c r="BI65">
        <v>4.8590999999999998</v>
      </c>
      <c r="BJ65">
        <v>5.1261999999999999</v>
      </c>
      <c r="BK65">
        <v>5.0019999999999998</v>
      </c>
      <c r="BL65">
        <v>4.9469000000000003</v>
      </c>
      <c r="BM65">
        <v>5.0660999999999996</v>
      </c>
      <c r="BN65">
        <v>4.9283000000000001</v>
      </c>
      <c r="BO65">
        <v>4.8764000000000003</v>
      </c>
      <c r="BP65">
        <v>4.9105999999999996</v>
      </c>
      <c r="BQ65">
        <v>4.8308</v>
      </c>
      <c r="BR65">
        <v>4.8537999999999997</v>
      </c>
      <c r="BS65">
        <v>4.8456000000000001</v>
      </c>
    </row>
    <row r="66" spans="1:71" x14ac:dyDescent="0.4">
      <c r="A66" s="1" t="s">
        <v>132</v>
      </c>
      <c r="B66" s="1" t="s">
        <v>118</v>
      </c>
      <c r="C66" s="2">
        <v>45531.712557870371</v>
      </c>
      <c r="J66">
        <v>-1E-4</v>
      </c>
      <c r="K66">
        <v>2.7000000000000001E-3</v>
      </c>
      <c r="L66">
        <v>1.4E-2</v>
      </c>
      <c r="M66">
        <v>-5.0000000000000001E-4</v>
      </c>
      <c r="N66">
        <v>5.0000000000000001E-4</v>
      </c>
      <c r="O66">
        <v>2.0000000000000001E-4</v>
      </c>
      <c r="P66">
        <v>-2.7900000000000001E-2</v>
      </c>
      <c r="Q66">
        <v>1E-4</v>
      </c>
      <c r="R66">
        <v>0</v>
      </c>
      <c r="S66">
        <v>-4.0000000000000002E-4</v>
      </c>
      <c r="T66">
        <v>1.4E-3</v>
      </c>
      <c r="U66">
        <v>3.0999999999999999E-3</v>
      </c>
      <c r="V66">
        <v>1.7500000000000002E-2</v>
      </c>
      <c r="W66">
        <v>-1E-3</v>
      </c>
      <c r="X66">
        <v>-4.4999999999999997E-3</v>
      </c>
      <c r="Y66">
        <v>4.0000000000000002E-4</v>
      </c>
      <c r="Z66">
        <v>4.5999999999999999E-2</v>
      </c>
      <c r="AA66">
        <v>-3.5099999999999999E-2</v>
      </c>
      <c r="AB66">
        <v>-5.1999999999999998E-3</v>
      </c>
      <c r="AC66">
        <v>4.3E-3</v>
      </c>
      <c r="AD66">
        <v>-7.1999999999999998E-3</v>
      </c>
      <c r="AE66">
        <v>3.3999999999999998E-3</v>
      </c>
      <c r="AF66">
        <v>0.13539999999999999</v>
      </c>
      <c r="AG66">
        <v>3.09E-2</v>
      </c>
      <c r="AH66">
        <v>2.5000000000000001E-3</v>
      </c>
      <c r="AI66">
        <v>2.9999999999999997E-4</v>
      </c>
      <c r="AJ66">
        <v>2.0000000000000001E-4</v>
      </c>
      <c r="AK66">
        <v>1.5E-3</v>
      </c>
      <c r="AL66">
        <v>-1E-4</v>
      </c>
      <c r="AM66">
        <v>1E-4</v>
      </c>
      <c r="AN66">
        <v>1.06</v>
      </c>
      <c r="AO66">
        <v>0.99</v>
      </c>
      <c r="AP66">
        <v>0.99</v>
      </c>
      <c r="AQ66">
        <v>-1E-4</v>
      </c>
      <c r="AR66">
        <v>2.7000000000000001E-3</v>
      </c>
      <c r="AS66">
        <v>1.4E-2</v>
      </c>
      <c r="AT66">
        <v>-5.0000000000000001E-4</v>
      </c>
      <c r="AU66">
        <v>5.0000000000000001E-4</v>
      </c>
      <c r="AV66">
        <v>2.0000000000000001E-4</v>
      </c>
      <c r="AW66">
        <v>-2.7900000000000001E-2</v>
      </c>
      <c r="AX66">
        <v>1E-4</v>
      </c>
      <c r="AY66">
        <v>0</v>
      </c>
      <c r="AZ66">
        <v>-4.0000000000000002E-4</v>
      </c>
      <c r="BA66">
        <v>1.4E-3</v>
      </c>
      <c r="BB66">
        <v>3.0999999999999999E-3</v>
      </c>
      <c r="BC66">
        <v>1.7500000000000002E-2</v>
      </c>
      <c r="BD66">
        <v>-1E-3</v>
      </c>
      <c r="BE66">
        <v>-4.4999999999999997E-3</v>
      </c>
      <c r="BF66">
        <v>4.0000000000000002E-4</v>
      </c>
      <c r="BG66">
        <v>4.5999999999999999E-2</v>
      </c>
      <c r="BH66">
        <v>-3.5099999999999999E-2</v>
      </c>
      <c r="BI66">
        <v>-5.1999999999999998E-3</v>
      </c>
      <c r="BJ66">
        <v>4.3E-3</v>
      </c>
      <c r="BK66">
        <v>-7.1999999999999998E-3</v>
      </c>
      <c r="BL66">
        <v>3.3999999999999998E-3</v>
      </c>
      <c r="BM66">
        <v>0.13539999999999999</v>
      </c>
      <c r="BN66">
        <v>3.09E-2</v>
      </c>
      <c r="BO66">
        <v>2.5000000000000001E-3</v>
      </c>
      <c r="BP66">
        <v>2.0000000000000001E-4</v>
      </c>
      <c r="BQ66">
        <v>1.5E-3</v>
      </c>
      <c r="BR66">
        <v>-1E-4</v>
      </c>
      <c r="BS66">
        <v>1E-4</v>
      </c>
    </row>
    <row r="67" spans="1:71" x14ac:dyDescent="0.4">
      <c r="A67" s="1" t="s">
        <v>177</v>
      </c>
      <c r="B67" s="1" t="s">
        <v>166</v>
      </c>
      <c r="C67" s="2">
        <v>45531.71429398148</v>
      </c>
      <c r="J67">
        <v>-6.9999999999999999E-4</v>
      </c>
      <c r="K67" t="s">
        <v>178</v>
      </c>
      <c r="L67">
        <v>1.06E-2</v>
      </c>
      <c r="M67">
        <v>-4.7999999999999996E-3</v>
      </c>
      <c r="N67">
        <v>6.3E-3</v>
      </c>
      <c r="O67">
        <v>-1E-4</v>
      </c>
      <c r="P67">
        <v>1.6163000000000001</v>
      </c>
      <c r="Q67">
        <v>4.1000000000000003E-3</v>
      </c>
      <c r="R67">
        <v>0</v>
      </c>
      <c r="S67">
        <v>0.1125</v>
      </c>
      <c r="T67">
        <v>3.4500000000000003E-2</v>
      </c>
      <c r="U67">
        <v>324.90030000000002</v>
      </c>
      <c r="V67">
        <v>3.2899999999999999E-2</v>
      </c>
      <c r="W67">
        <v>0.70369999999999999</v>
      </c>
      <c r="X67">
        <v>1.0535000000000001</v>
      </c>
      <c r="Y67">
        <v>0.6593</v>
      </c>
      <c r="Z67">
        <v>2.29E-2</v>
      </c>
      <c r="AA67" t="s">
        <v>179</v>
      </c>
      <c r="AB67">
        <v>5.6616999999999997</v>
      </c>
      <c r="AC67">
        <v>4.2138999999999998</v>
      </c>
      <c r="AD67">
        <v>4.4000000000000003E-3</v>
      </c>
      <c r="AE67">
        <v>1.6858</v>
      </c>
      <c r="AF67">
        <v>9.11E-2</v>
      </c>
      <c r="AG67">
        <v>7.4999999999999997E-3</v>
      </c>
      <c r="AH67">
        <v>0.44940000000000002</v>
      </c>
      <c r="AI67">
        <v>7.4999999999999997E-3</v>
      </c>
      <c r="AJ67">
        <v>3.0700000000000002E-2</v>
      </c>
      <c r="AK67">
        <v>9.1300000000000006E-2</v>
      </c>
      <c r="AL67">
        <v>3.0099999999999998E-2</v>
      </c>
      <c r="AM67">
        <v>2.24E-2</v>
      </c>
      <c r="AN67">
        <v>0.99</v>
      </c>
      <c r="AO67">
        <v>0.97</v>
      </c>
      <c r="AP67">
        <v>0.98</v>
      </c>
      <c r="AQ67">
        <v>-6.9999999999999999E-4</v>
      </c>
      <c r="AR67">
        <v>228.04179999999999</v>
      </c>
      <c r="AS67">
        <v>1.06E-2</v>
      </c>
      <c r="AT67">
        <v>-4.7999999999999996E-3</v>
      </c>
      <c r="AU67">
        <v>6.3E-3</v>
      </c>
      <c r="AV67">
        <v>-1E-4</v>
      </c>
      <c r="AW67">
        <v>1.6163000000000001</v>
      </c>
      <c r="AX67">
        <v>-8.0000000000000004E-4</v>
      </c>
      <c r="AY67">
        <v>-4.8999999999999998E-3</v>
      </c>
      <c r="AZ67">
        <v>0.1123</v>
      </c>
      <c r="BA67">
        <v>3.7999999999999999E-2</v>
      </c>
      <c r="BB67">
        <v>324.90030000000002</v>
      </c>
      <c r="BC67">
        <v>3.2899999999999999E-2</v>
      </c>
      <c r="BD67">
        <v>0.70369999999999999</v>
      </c>
      <c r="BE67">
        <v>0.99829999999999997</v>
      </c>
      <c r="BF67">
        <v>0.6593</v>
      </c>
      <c r="BG67">
        <v>2.29E-2</v>
      </c>
      <c r="BH67">
        <v>230.751</v>
      </c>
      <c r="BI67">
        <v>5.6616999999999997</v>
      </c>
      <c r="BJ67">
        <v>4.2091000000000003</v>
      </c>
      <c r="BK67">
        <v>-1.5E-3</v>
      </c>
      <c r="BL67">
        <v>1.6821999999999999</v>
      </c>
      <c r="BM67">
        <v>9.4299999999999995E-2</v>
      </c>
      <c r="BN67">
        <v>-1E-3</v>
      </c>
      <c r="BO67">
        <v>0.44919999999999999</v>
      </c>
      <c r="BP67">
        <v>3.0700000000000002E-2</v>
      </c>
      <c r="BQ67">
        <v>9.1300000000000006E-2</v>
      </c>
      <c r="BR67">
        <v>2.8000000000000001E-2</v>
      </c>
      <c r="BS67">
        <v>2.24E-2</v>
      </c>
    </row>
    <row r="68" spans="1:71" x14ac:dyDescent="0.4">
      <c r="A68" s="1" t="s">
        <v>180</v>
      </c>
      <c r="B68" s="1" t="s">
        <v>166</v>
      </c>
      <c r="C68" s="2">
        <v>45531.71603009259</v>
      </c>
      <c r="J68">
        <v>1.7999999999999999E-2</v>
      </c>
      <c r="K68" t="s">
        <v>181</v>
      </c>
      <c r="L68">
        <v>0.51160000000000005</v>
      </c>
      <c r="M68">
        <v>9.5699999999999993E-2</v>
      </c>
      <c r="N68">
        <v>0.49809999999999999</v>
      </c>
      <c r="O68">
        <v>9.98E-2</v>
      </c>
      <c r="P68">
        <v>2.5706000000000002</v>
      </c>
      <c r="Q68">
        <v>0.19980000000000001</v>
      </c>
      <c r="R68">
        <v>0.87360000000000004</v>
      </c>
      <c r="S68">
        <v>0.61299999999999999</v>
      </c>
      <c r="T68">
        <v>0.55969999999999998</v>
      </c>
      <c r="U68">
        <v>341.85480000000001</v>
      </c>
      <c r="V68">
        <v>1.0096000000000001</v>
      </c>
      <c r="W68">
        <v>0.75439999999999996</v>
      </c>
      <c r="X68">
        <v>2.0722999999999998</v>
      </c>
      <c r="Y68">
        <v>0.88070000000000004</v>
      </c>
      <c r="Z68">
        <v>0.217</v>
      </c>
      <c r="AA68" t="s">
        <v>182</v>
      </c>
      <c r="AB68">
        <v>6.4490999999999996</v>
      </c>
      <c r="AC68">
        <v>4.7929000000000004</v>
      </c>
      <c r="AD68">
        <v>0.49819999999999998</v>
      </c>
      <c r="AE68">
        <v>2.2746</v>
      </c>
      <c r="AF68">
        <v>0.56510000000000005</v>
      </c>
      <c r="AG68">
        <v>0.48670000000000002</v>
      </c>
      <c r="AH68">
        <v>0.81869999999999998</v>
      </c>
      <c r="AI68">
        <v>0.20880000000000001</v>
      </c>
      <c r="AJ68">
        <v>0.23380000000000001</v>
      </c>
      <c r="AK68">
        <v>0.29909999999999998</v>
      </c>
      <c r="AL68">
        <v>0.53710000000000002</v>
      </c>
      <c r="AM68">
        <v>0.22639999999999999</v>
      </c>
      <c r="AN68">
        <v>0.99</v>
      </c>
      <c r="AO68">
        <v>0.96</v>
      </c>
      <c r="AP68">
        <v>0.98</v>
      </c>
      <c r="AQ68">
        <v>1.7999999999999999E-2</v>
      </c>
      <c r="AR68">
        <v>245.20959999999999</v>
      </c>
      <c r="AS68">
        <v>0.51160000000000005</v>
      </c>
      <c r="AT68">
        <v>9.5699999999999993E-2</v>
      </c>
      <c r="AU68">
        <v>0.49809999999999999</v>
      </c>
      <c r="AV68">
        <v>9.98E-2</v>
      </c>
      <c r="AW68">
        <v>2.5706000000000002</v>
      </c>
      <c r="AX68">
        <v>0.1946</v>
      </c>
      <c r="AY68">
        <v>0.86839999999999995</v>
      </c>
      <c r="AZ68">
        <v>0.61270000000000002</v>
      </c>
      <c r="BA68">
        <v>0.5635</v>
      </c>
      <c r="BB68">
        <v>341.85480000000001</v>
      </c>
      <c r="BC68">
        <v>1.0096000000000001</v>
      </c>
      <c r="BD68">
        <v>0.75439999999999996</v>
      </c>
      <c r="BE68">
        <v>2.0142000000000002</v>
      </c>
      <c r="BF68">
        <v>0.88070000000000004</v>
      </c>
      <c r="BG68">
        <v>0.217</v>
      </c>
      <c r="BH68">
        <v>211.077</v>
      </c>
      <c r="BI68">
        <v>6.4490999999999996</v>
      </c>
      <c r="BJ68">
        <v>4.7877999999999998</v>
      </c>
      <c r="BK68">
        <v>0.4919</v>
      </c>
      <c r="BL68">
        <v>2.2698999999999998</v>
      </c>
      <c r="BM68">
        <v>0.56850000000000001</v>
      </c>
      <c r="BN68">
        <v>0.47760000000000002</v>
      </c>
      <c r="BO68">
        <v>0.81840000000000002</v>
      </c>
      <c r="BP68">
        <v>0.23380000000000001</v>
      </c>
      <c r="BQ68">
        <v>0.29909999999999998</v>
      </c>
      <c r="BR68">
        <v>0.53469999999999995</v>
      </c>
      <c r="BS68">
        <v>0.22639999999999999</v>
      </c>
    </row>
    <row r="69" spans="1:71" x14ac:dyDescent="0.4">
      <c r="A69" s="1" t="s">
        <v>183</v>
      </c>
      <c r="B69" s="1" t="s">
        <v>166</v>
      </c>
      <c r="C69" s="2">
        <v>45531.717766203707</v>
      </c>
      <c r="J69">
        <v>1E-3</v>
      </c>
      <c r="K69" t="s">
        <v>184</v>
      </c>
      <c r="L69">
        <v>4.99E-2</v>
      </c>
      <c r="M69">
        <v>3.5999999999999999E-3</v>
      </c>
      <c r="N69">
        <v>3.1199999999999999E-2</v>
      </c>
      <c r="O69">
        <v>-2.9999999999999997E-4</v>
      </c>
      <c r="P69">
        <v>7.8541999999999996</v>
      </c>
      <c r="Q69">
        <v>1.89E-2</v>
      </c>
      <c r="R69">
        <v>9.7999999999999997E-3</v>
      </c>
      <c r="S69">
        <v>0.57579999999999998</v>
      </c>
      <c r="T69">
        <v>0.2152</v>
      </c>
      <c r="U69" t="s">
        <v>185</v>
      </c>
      <c r="V69">
        <v>0.22259999999999999</v>
      </c>
      <c r="W69">
        <v>3.7789000000000001</v>
      </c>
      <c r="X69">
        <v>5.4707999999999997</v>
      </c>
      <c r="Y69">
        <v>3.1823999999999999</v>
      </c>
      <c r="Z69">
        <v>5.3100000000000001E-2</v>
      </c>
      <c r="AA69" t="s">
        <v>186</v>
      </c>
      <c r="AB69">
        <v>29.462599999999998</v>
      </c>
      <c r="AC69">
        <v>21.911999999999999</v>
      </c>
      <c r="AD69">
        <v>8.1799999999999998E-2</v>
      </c>
      <c r="AE69">
        <v>8.6180000000000003</v>
      </c>
      <c r="AF69">
        <v>8.6800000000000002E-2</v>
      </c>
      <c r="AG69">
        <v>-2.87E-2</v>
      </c>
      <c r="AH69">
        <v>2.8403999999999998</v>
      </c>
      <c r="AI69">
        <v>3.8100000000000002E-2</v>
      </c>
      <c r="AJ69">
        <v>0.152</v>
      </c>
      <c r="AK69">
        <v>0.46989999999999998</v>
      </c>
      <c r="AL69">
        <v>0.16719999999999999</v>
      </c>
      <c r="AM69">
        <v>0.14630000000000001</v>
      </c>
      <c r="AN69">
        <v>0.91</v>
      </c>
      <c r="AO69">
        <v>0.9</v>
      </c>
      <c r="AP69">
        <v>0.91</v>
      </c>
      <c r="AQ69">
        <v>6.9999999999999999E-4</v>
      </c>
      <c r="AR69">
        <v>1146.7787000000001</v>
      </c>
      <c r="AS69">
        <v>4.99E-2</v>
      </c>
      <c r="AT69">
        <v>3.5999999999999999E-3</v>
      </c>
      <c r="AU69">
        <v>3.1199999999999999E-2</v>
      </c>
      <c r="AV69">
        <v>-2.9999999999999997E-4</v>
      </c>
      <c r="AW69">
        <v>7.8541999999999996</v>
      </c>
      <c r="AX69">
        <v>-5.4999999999999997E-3</v>
      </c>
      <c r="AY69">
        <v>-1.47E-2</v>
      </c>
      <c r="AZ69">
        <v>0.57499999999999996</v>
      </c>
      <c r="BA69">
        <v>0.23300000000000001</v>
      </c>
      <c r="BB69">
        <v>1621.8717999999999</v>
      </c>
      <c r="BC69">
        <v>0.22259999999999999</v>
      </c>
      <c r="BD69">
        <v>3.7789000000000001</v>
      </c>
      <c r="BE69">
        <v>5.1951000000000001</v>
      </c>
      <c r="BF69">
        <v>3.1823999999999999</v>
      </c>
      <c r="BG69">
        <v>5.3100000000000001E-2</v>
      </c>
      <c r="BH69">
        <v>958.69579999999996</v>
      </c>
      <c r="BI69">
        <v>29.462599999999998</v>
      </c>
      <c r="BJ69">
        <v>21.887699999999999</v>
      </c>
      <c r="BK69">
        <v>5.2200000000000003E-2</v>
      </c>
      <c r="BL69">
        <v>8.6007999999999996</v>
      </c>
      <c r="BM69">
        <v>0.1031</v>
      </c>
      <c r="BN69">
        <v>-7.1099999999999997E-2</v>
      </c>
      <c r="BO69">
        <v>2.8391999999999999</v>
      </c>
      <c r="BP69">
        <v>0.152</v>
      </c>
      <c r="BQ69">
        <v>0.46989999999999998</v>
      </c>
      <c r="BR69">
        <v>0.157</v>
      </c>
      <c r="BS69">
        <v>0.14630000000000001</v>
      </c>
    </row>
    <row r="70" spans="1:71" x14ac:dyDescent="0.4">
      <c r="A70" s="1" t="s">
        <v>187</v>
      </c>
      <c r="B70" s="1" t="s">
        <v>166</v>
      </c>
      <c r="C70" s="2">
        <v>45531.719502314816</v>
      </c>
      <c r="J70">
        <v>1E-3</v>
      </c>
      <c r="K70" t="s">
        <v>188</v>
      </c>
      <c r="L70">
        <v>4.2700000000000002E-2</v>
      </c>
      <c r="M70">
        <v>7.6E-3</v>
      </c>
      <c r="N70">
        <v>3.2000000000000001E-2</v>
      </c>
      <c r="O70">
        <v>-2.9999999999999997E-4</v>
      </c>
      <c r="P70">
        <v>7.8044000000000002</v>
      </c>
      <c r="Q70">
        <v>2.4199999999999999E-2</v>
      </c>
      <c r="R70">
        <v>7.7999999999999996E-3</v>
      </c>
      <c r="S70">
        <v>0.60150000000000003</v>
      </c>
      <c r="T70">
        <v>0.23910000000000001</v>
      </c>
      <c r="U70" t="s">
        <v>189</v>
      </c>
      <c r="V70">
        <v>0.20269999999999999</v>
      </c>
      <c r="W70">
        <v>3.9394</v>
      </c>
      <c r="X70">
        <v>5.6119000000000003</v>
      </c>
      <c r="Y70">
        <v>3.282</v>
      </c>
      <c r="Z70">
        <v>5.0099999999999999E-2</v>
      </c>
      <c r="AA70" t="s">
        <v>190</v>
      </c>
      <c r="AB70">
        <v>29.316400000000002</v>
      </c>
      <c r="AC70">
        <v>22.795200000000001</v>
      </c>
      <c r="AD70">
        <v>4.5999999999999999E-2</v>
      </c>
      <c r="AE70">
        <v>8.9007000000000005</v>
      </c>
      <c r="AF70">
        <v>7.6499999999999999E-2</v>
      </c>
      <c r="AG70">
        <v>-1.5299999999999999E-2</v>
      </c>
      <c r="AH70">
        <v>3.3016000000000001</v>
      </c>
      <c r="AI70">
        <v>3.9E-2</v>
      </c>
      <c r="AJ70">
        <v>0.1555</v>
      </c>
      <c r="AK70">
        <v>0.49030000000000001</v>
      </c>
      <c r="AL70">
        <v>0.1744</v>
      </c>
      <c r="AM70">
        <v>0.17180000000000001</v>
      </c>
      <c r="AN70">
        <v>0.91</v>
      </c>
      <c r="AO70">
        <v>0.91</v>
      </c>
      <c r="AP70">
        <v>0.91</v>
      </c>
      <c r="AQ70">
        <v>6.9999999999999999E-4</v>
      </c>
      <c r="AR70">
        <v>1188.9331</v>
      </c>
      <c r="AS70">
        <v>4.2700000000000002E-2</v>
      </c>
      <c r="AT70">
        <v>7.6E-3</v>
      </c>
      <c r="AU70">
        <v>3.2000000000000001E-2</v>
      </c>
      <c r="AV70">
        <v>-2.9999999999999997E-4</v>
      </c>
      <c r="AW70">
        <v>7.8044000000000002</v>
      </c>
      <c r="AX70">
        <v>-1.1000000000000001E-3</v>
      </c>
      <c r="AY70">
        <v>-1.7600000000000001E-2</v>
      </c>
      <c r="AZ70">
        <v>0.60050000000000003</v>
      </c>
      <c r="BA70">
        <v>0.2576</v>
      </c>
      <c r="BB70">
        <v>1681.8426999999999</v>
      </c>
      <c r="BC70">
        <v>0.20269999999999999</v>
      </c>
      <c r="BD70">
        <v>3.9394</v>
      </c>
      <c r="BE70">
        <v>5.3259999999999996</v>
      </c>
      <c r="BF70">
        <v>3.282</v>
      </c>
      <c r="BG70">
        <v>5.0099999999999999E-2</v>
      </c>
      <c r="BH70">
        <v>888.61260000000004</v>
      </c>
      <c r="BI70">
        <v>29.316400000000002</v>
      </c>
      <c r="BJ70">
        <v>22.77</v>
      </c>
      <c r="BK70">
        <v>1.5299999999999999E-2</v>
      </c>
      <c r="BL70">
        <v>8.8829999999999991</v>
      </c>
      <c r="BM70">
        <v>9.3299999999999994E-2</v>
      </c>
      <c r="BN70">
        <v>-5.9400000000000001E-2</v>
      </c>
      <c r="BO70">
        <v>3.3003</v>
      </c>
      <c r="BP70">
        <v>0.1555</v>
      </c>
      <c r="BQ70">
        <v>0.49030000000000001</v>
      </c>
      <c r="BR70">
        <v>0.16389999999999999</v>
      </c>
      <c r="BS70">
        <v>0.17180000000000001</v>
      </c>
    </row>
    <row r="71" spans="1:71" x14ac:dyDescent="0.4">
      <c r="A71" s="1" t="s">
        <v>191</v>
      </c>
      <c r="B71" s="1" t="s">
        <v>166</v>
      </c>
      <c r="C71" s="2">
        <v>45531.721238425926</v>
      </c>
      <c r="J71">
        <v>-8.0000000000000004E-4</v>
      </c>
      <c r="K71" t="s">
        <v>192</v>
      </c>
      <c r="L71">
        <v>4.0300000000000002E-2</v>
      </c>
      <c r="M71">
        <v>5.1999999999999998E-3</v>
      </c>
      <c r="N71">
        <v>3.0800000000000001E-2</v>
      </c>
      <c r="O71">
        <v>-2.9999999999999997E-4</v>
      </c>
      <c r="P71">
        <v>7.9840999999999998</v>
      </c>
      <c r="Q71">
        <v>1.78E-2</v>
      </c>
      <c r="R71">
        <v>5.0000000000000001E-3</v>
      </c>
      <c r="S71">
        <v>0.55640000000000001</v>
      </c>
      <c r="T71">
        <v>0.16339999999999999</v>
      </c>
      <c r="U71" t="s">
        <v>193</v>
      </c>
      <c r="V71">
        <v>0.21429999999999999</v>
      </c>
      <c r="W71">
        <v>3.6294</v>
      </c>
      <c r="X71">
        <v>5.3822000000000001</v>
      </c>
      <c r="Y71">
        <v>3.1486999999999998</v>
      </c>
      <c r="Z71">
        <v>4.58E-2</v>
      </c>
      <c r="AA71" t="s">
        <v>194</v>
      </c>
      <c r="AB71">
        <v>28.094999999999999</v>
      </c>
      <c r="AC71">
        <v>20.976800000000001</v>
      </c>
      <c r="AD71">
        <v>4.1099999999999998E-2</v>
      </c>
      <c r="AE71">
        <v>8.3714999999999993</v>
      </c>
      <c r="AF71">
        <v>8.4000000000000005E-2</v>
      </c>
      <c r="AG71">
        <v>-3.73E-2</v>
      </c>
      <c r="AH71">
        <v>2.5449000000000002</v>
      </c>
      <c r="AI71">
        <v>3.5999999999999997E-2</v>
      </c>
      <c r="AJ71">
        <v>0.15179999999999999</v>
      </c>
      <c r="AK71">
        <v>0.45779999999999998</v>
      </c>
      <c r="AL71">
        <v>0.1706</v>
      </c>
      <c r="AM71">
        <v>0.10979999999999999</v>
      </c>
      <c r="AN71">
        <v>0.91</v>
      </c>
      <c r="AO71">
        <v>0.91</v>
      </c>
      <c r="AP71">
        <v>0.92</v>
      </c>
      <c r="AQ71">
        <v>-1.1000000000000001E-3</v>
      </c>
      <c r="AR71">
        <v>1115.0035</v>
      </c>
      <c r="AS71">
        <v>4.0300000000000002E-2</v>
      </c>
      <c r="AT71">
        <v>5.1999999999999998E-3</v>
      </c>
      <c r="AU71">
        <v>3.0800000000000001E-2</v>
      </c>
      <c r="AV71">
        <v>-2.9999999999999997E-4</v>
      </c>
      <c r="AW71">
        <v>7.9840999999999998</v>
      </c>
      <c r="AX71">
        <v>-6.1000000000000004E-3</v>
      </c>
      <c r="AY71">
        <v>-1.9099999999999999E-2</v>
      </c>
      <c r="AZ71">
        <v>0.55549999999999999</v>
      </c>
      <c r="BA71">
        <v>0.18090000000000001</v>
      </c>
      <c r="BB71">
        <v>1597.4987000000001</v>
      </c>
      <c r="BC71">
        <v>0.21429999999999999</v>
      </c>
      <c r="BD71">
        <v>3.6294</v>
      </c>
      <c r="BE71">
        <v>5.1105999999999998</v>
      </c>
      <c r="BF71">
        <v>3.1486999999999998</v>
      </c>
      <c r="BG71">
        <v>4.58E-2</v>
      </c>
      <c r="BH71">
        <v>1000.941</v>
      </c>
      <c r="BI71">
        <v>28.094999999999999</v>
      </c>
      <c r="BJ71">
        <v>20.9528</v>
      </c>
      <c r="BK71">
        <v>1.1900000000000001E-2</v>
      </c>
      <c r="BL71">
        <v>8.3544999999999998</v>
      </c>
      <c r="BM71">
        <v>9.9900000000000003E-2</v>
      </c>
      <c r="BN71">
        <v>-7.9000000000000001E-2</v>
      </c>
      <c r="BO71">
        <v>2.5436999999999999</v>
      </c>
      <c r="BP71">
        <v>0.15179999999999999</v>
      </c>
      <c r="BQ71">
        <v>0.45779999999999998</v>
      </c>
      <c r="BR71">
        <v>0.16059999999999999</v>
      </c>
      <c r="BS71">
        <v>0.10979999999999999</v>
      </c>
    </row>
    <row r="72" spans="1:71" x14ac:dyDescent="0.4">
      <c r="A72" s="1" t="s">
        <v>195</v>
      </c>
      <c r="B72" s="1" t="s">
        <v>166</v>
      </c>
      <c r="C72" s="2">
        <v>45531.722962962966</v>
      </c>
      <c r="J72">
        <v>6.9999999999999999E-4</v>
      </c>
      <c r="K72" t="s">
        <v>196</v>
      </c>
      <c r="L72">
        <v>4.5400000000000003E-2</v>
      </c>
      <c r="M72">
        <v>4.4000000000000003E-3</v>
      </c>
      <c r="N72">
        <v>3.0599999999999999E-2</v>
      </c>
      <c r="O72">
        <v>-2.9999999999999997E-4</v>
      </c>
      <c r="P72">
        <v>7.9753999999999996</v>
      </c>
      <c r="Q72">
        <v>2.07E-2</v>
      </c>
      <c r="R72">
        <v>7.9000000000000008E-3</v>
      </c>
      <c r="S72">
        <v>0.56179999999999997</v>
      </c>
      <c r="T72">
        <v>0.18060000000000001</v>
      </c>
      <c r="U72" t="s">
        <v>197</v>
      </c>
      <c r="V72">
        <v>0.221</v>
      </c>
      <c r="W72">
        <v>3.6501999999999999</v>
      </c>
      <c r="X72">
        <v>5.3474000000000004</v>
      </c>
      <c r="Y72">
        <v>3.161</v>
      </c>
      <c r="Z72">
        <v>4.41E-2</v>
      </c>
      <c r="AA72" t="s">
        <v>198</v>
      </c>
      <c r="AB72">
        <v>27.6983</v>
      </c>
      <c r="AC72">
        <v>20.182500000000001</v>
      </c>
      <c r="AD72">
        <v>4.5100000000000001E-2</v>
      </c>
      <c r="AE72">
        <v>8.2050999999999998</v>
      </c>
      <c r="AF72">
        <v>7.5999999999999998E-2</v>
      </c>
      <c r="AG72">
        <v>-3.6499999999999998E-2</v>
      </c>
      <c r="AH72">
        <v>2.3224</v>
      </c>
      <c r="AI72">
        <v>3.7400000000000003E-2</v>
      </c>
      <c r="AJ72">
        <v>0.1515</v>
      </c>
      <c r="AK72">
        <v>0.4652</v>
      </c>
      <c r="AL72">
        <v>0.1696</v>
      </c>
      <c r="AM72">
        <v>8.6400000000000005E-2</v>
      </c>
      <c r="AN72">
        <v>0.91</v>
      </c>
      <c r="AO72">
        <v>0.91</v>
      </c>
      <c r="AP72">
        <v>0.91</v>
      </c>
      <c r="AQ72">
        <v>2.9999999999999997E-4</v>
      </c>
      <c r="AR72">
        <v>1117.2134000000001</v>
      </c>
      <c r="AS72">
        <v>4.5400000000000003E-2</v>
      </c>
      <c r="AT72">
        <v>4.4000000000000003E-3</v>
      </c>
      <c r="AU72">
        <v>3.0599999999999999E-2</v>
      </c>
      <c r="AV72">
        <v>-2.9999999999999997E-4</v>
      </c>
      <c r="AW72">
        <v>7.9753999999999996</v>
      </c>
      <c r="AX72">
        <v>-3.5000000000000001E-3</v>
      </c>
      <c r="AY72">
        <v>-1.6400000000000001E-2</v>
      </c>
      <c r="AZ72">
        <v>0.56089999999999995</v>
      </c>
      <c r="BA72">
        <v>0.1983</v>
      </c>
      <c r="BB72">
        <v>1608.8897999999999</v>
      </c>
      <c r="BC72">
        <v>0.221</v>
      </c>
      <c r="BD72">
        <v>3.6501999999999999</v>
      </c>
      <c r="BE72">
        <v>5.0739000000000001</v>
      </c>
      <c r="BF72">
        <v>3.161</v>
      </c>
      <c r="BG72">
        <v>4.41E-2</v>
      </c>
      <c r="BH72">
        <v>987.38869999999997</v>
      </c>
      <c r="BI72">
        <v>27.6983</v>
      </c>
      <c r="BJ72">
        <v>20.1584</v>
      </c>
      <c r="BK72">
        <v>1.5699999999999999E-2</v>
      </c>
      <c r="BL72">
        <v>8.1880000000000006</v>
      </c>
      <c r="BM72">
        <v>9.2100000000000001E-2</v>
      </c>
      <c r="BN72">
        <v>-7.85E-2</v>
      </c>
      <c r="BO72">
        <v>2.3212000000000002</v>
      </c>
      <c r="BP72">
        <v>0.1515</v>
      </c>
      <c r="BQ72">
        <v>0.4652</v>
      </c>
      <c r="BR72">
        <v>0.1595</v>
      </c>
      <c r="BS72">
        <v>8.6400000000000005E-2</v>
      </c>
    </row>
    <row r="73" spans="1:71" x14ac:dyDescent="0.4">
      <c r="A73" s="1" t="s">
        <v>199</v>
      </c>
      <c r="B73" s="1" t="s">
        <v>166</v>
      </c>
      <c r="C73" s="2">
        <v>45531.724710648145</v>
      </c>
      <c r="J73">
        <v>0.1012</v>
      </c>
      <c r="K73" t="s">
        <v>200</v>
      </c>
      <c r="L73">
        <v>2.5954999999999999</v>
      </c>
      <c r="M73">
        <v>0.50009999999999999</v>
      </c>
      <c r="N73">
        <v>2.4344000000000001</v>
      </c>
      <c r="O73">
        <v>0.48799999999999999</v>
      </c>
      <c r="P73">
        <v>12.565099999999999</v>
      </c>
      <c r="Q73">
        <v>0.98050000000000004</v>
      </c>
      <c r="R73">
        <v>4.3635000000000002</v>
      </c>
      <c r="S73">
        <v>3.0720999999999998</v>
      </c>
      <c r="T73">
        <v>2.9754999999999998</v>
      </c>
      <c r="U73" t="s">
        <v>201</v>
      </c>
      <c r="V73">
        <v>5.1422999999999996</v>
      </c>
      <c r="W73">
        <v>3.9167999999999998</v>
      </c>
      <c r="X73">
        <v>10.398300000000001</v>
      </c>
      <c r="Y73">
        <v>4.1494999999999997</v>
      </c>
      <c r="Z73">
        <v>1.1046</v>
      </c>
      <c r="AA73" t="s">
        <v>202</v>
      </c>
      <c r="AB73">
        <v>32.220799999999997</v>
      </c>
      <c r="AC73">
        <v>24.076000000000001</v>
      </c>
      <c r="AD73">
        <v>2.4950999999999999</v>
      </c>
      <c r="AE73">
        <v>11.385300000000001</v>
      </c>
      <c r="AF73">
        <v>2.5087999999999999</v>
      </c>
      <c r="AG73">
        <v>2.3403999999999998</v>
      </c>
      <c r="AH73">
        <v>5.1923000000000004</v>
      </c>
      <c r="AI73">
        <v>1.0282</v>
      </c>
      <c r="AJ73">
        <v>1.1458999999999999</v>
      </c>
      <c r="AK73">
        <v>1.5327</v>
      </c>
      <c r="AL73">
        <v>2.7303999999999999</v>
      </c>
      <c r="AM73">
        <v>1.1048</v>
      </c>
      <c r="AN73">
        <v>0.9</v>
      </c>
      <c r="AO73">
        <v>0.9</v>
      </c>
      <c r="AP73">
        <v>0.91</v>
      </c>
      <c r="AQ73">
        <v>0.1008</v>
      </c>
      <c r="AR73">
        <v>1179.8033</v>
      </c>
      <c r="AS73">
        <v>2.5954999999999999</v>
      </c>
      <c r="AT73">
        <v>0.50009999999999999</v>
      </c>
      <c r="AU73">
        <v>2.4344000000000001</v>
      </c>
      <c r="AV73">
        <v>0.48799999999999999</v>
      </c>
      <c r="AW73">
        <v>12.565099999999999</v>
      </c>
      <c r="AX73">
        <v>0.95550000000000002</v>
      </c>
      <c r="AY73">
        <v>4.3384</v>
      </c>
      <c r="AZ73">
        <v>3.0709</v>
      </c>
      <c r="BA73">
        <v>2.9937999999999998</v>
      </c>
      <c r="BB73">
        <v>1664.2249999999999</v>
      </c>
      <c r="BC73">
        <v>5.1422999999999996</v>
      </c>
      <c r="BD73">
        <v>3.9167999999999998</v>
      </c>
      <c r="BE73">
        <v>10.115399999999999</v>
      </c>
      <c r="BF73">
        <v>4.1494999999999997</v>
      </c>
      <c r="BG73">
        <v>1.1046</v>
      </c>
      <c r="BH73">
        <v>921.58090000000004</v>
      </c>
      <c r="BI73">
        <v>32.220799999999997</v>
      </c>
      <c r="BJ73">
        <v>24.050999999999998</v>
      </c>
      <c r="BK73">
        <v>2.4645999999999999</v>
      </c>
      <c r="BL73">
        <v>11.3629</v>
      </c>
      <c r="BM73">
        <v>2.5255000000000001</v>
      </c>
      <c r="BN73">
        <v>2.2963</v>
      </c>
      <c r="BO73">
        <v>5.1906999999999996</v>
      </c>
      <c r="BP73">
        <v>1.1458999999999999</v>
      </c>
      <c r="BQ73">
        <v>1.5327</v>
      </c>
      <c r="BR73">
        <v>2.7189999999999999</v>
      </c>
      <c r="BS73">
        <v>1.1048</v>
      </c>
    </row>
    <row r="74" spans="1:71" x14ac:dyDescent="0.4">
      <c r="A74" s="1" t="s">
        <v>203</v>
      </c>
      <c r="B74" s="1" t="s">
        <v>166</v>
      </c>
      <c r="C74" s="2">
        <v>45531.726435185185</v>
      </c>
      <c r="J74">
        <v>0.10150000000000001</v>
      </c>
      <c r="K74" t="s">
        <v>204</v>
      </c>
      <c r="L74">
        <v>2.6006</v>
      </c>
      <c r="M74">
        <v>0.50690000000000002</v>
      </c>
      <c r="N74">
        <v>2.4346000000000001</v>
      </c>
      <c r="O74">
        <v>0.48649999999999999</v>
      </c>
      <c r="P74">
        <v>12.6121</v>
      </c>
      <c r="Q74">
        <v>0.98280000000000001</v>
      </c>
      <c r="R74">
        <v>4.3940000000000001</v>
      </c>
      <c r="S74">
        <v>3.0806</v>
      </c>
      <c r="T74">
        <v>2.9809999999999999</v>
      </c>
      <c r="U74" t="s">
        <v>205</v>
      </c>
      <c r="V74">
        <v>5.1207000000000003</v>
      </c>
      <c r="W74">
        <v>3.8969</v>
      </c>
      <c r="X74">
        <v>10.4284</v>
      </c>
      <c r="Y74">
        <v>4.1551999999999998</v>
      </c>
      <c r="Z74">
        <v>1.1113999999999999</v>
      </c>
      <c r="AA74" t="s">
        <v>206</v>
      </c>
      <c r="AB74">
        <v>32.488900000000001</v>
      </c>
      <c r="AC74">
        <v>24.154900000000001</v>
      </c>
      <c r="AD74">
        <v>2.5041000000000002</v>
      </c>
      <c r="AE74">
        <v>11.3865</v>
      </c>
      <c r="AF74">
        <v>2.512</v>
      </c>
      <c r="AG74">
        <v>2.3569</v>
      </c>
      <c r="AH74">
        <v>5.2046000000000001</v>
      </c>
      <c r="AI74">
        <v>1.0306</v>
      </c>
      <c r="AJ74">
        <v>1.1444000000000001</v>
      </c>
      <c r="AK74">
        <v>1.5364</v>
      </c>
      <c r="AL74">
        <v>2.7347000000000001</v>
      </c>
      <c r="AM74">
        <v>1.1089</v>
      </c>
      <c r="AN74">
        <v>0.9</v>
      </c>
      <c r="AO74">
        <v>0.9</v>
      </c>
      <c r="AP74">
        <v>0.91</v>
      </c>
      <c r="AQ74">
        <v>0.10100000000000001</v>
      </c>
      <c r="AR74">
        <v>1179.4112</v>
      </c>
      <c r="AS74">
        <v>2.6006</v>
      </c>
      <c r="AT74">
        <v>0.50690000000000002</v>
      </c>
      <c r="AU74">
        <v>2.4346000000000001</v>
      </c>
      <c r="AV74">
        <v>0.48649999999999999</v>
      </c>
      <c r="AW74">
        <v>12.6121</v>
      </c>
      <c r="AX74">
        <v>0.95789999999999997</v>
      </c>
      <c r="AY74">
        <v>4.3689</v>
      </c>
      <c r="AZ74">
        <v>3.0794000000000001</v>
      </c>
      <c r="BA74">
        <v>2.9992999999999999</v>
      </c>
      <c r="BB74">
        <v>1660.0222000000001</v>
      </c>
      <c r="BC74">
        <v>5.1207000000000003</v>
      </c>
      <c r="BD74">
        <v>3.8969</v>
      </c>
      <c r="BE74">
        <v>10.1462</v>
      </c>
      <c r="BF74">
        <v>4.1551999999999998</v>
      </c>
      <c r="BG74">
        <v>1.1113999999999999</v>
      </c>
      <c r="BH74">
        <v>922.68970000000002</v>
      </c>
      <c r="BI74">
        <v>32.488900000000001</v>
      </c>
      <c r="BJ74">
        <v>24.13</v>
      </c>
      <c r="BK74">
        <v>2.4735999999999998</v>
      </c>
      <c r="BL74">
        <v>11.364100000000001</v>
      </c>
      <c r="BM74">
        <v>2.5286</v>
      </c>
      <c r="BN74">
        <v>2.3129</v>
      </c>
      <c r="BO74">
        <v>5.2030000000000003</v>
      </c>
      <c r="BP74">
        <v>1.1444000000000001</v>
      </c>
      <c r="BQ74">
        <v>1.5364</v>
      </c>
      <c r="BR74">
        <v>2.7233000000000001</v>
      </c>
      <c r="BS74">
        <v>1.1089</v>
      </c>
    </row>
    <row r="75" spans="1:71" x14ac:dyDescent="0.4">
      <c r="A75" s="1" t="s">
        <v>117</v>
      </c>
      <c r="B75" s="1" t="s">
        <v>118</v>
      </c>
      <c r="C75" s="2">
        <v>45531.728182870371</v>
      </c>
      <c r="J75">
        <v>-2.0000000000000001E-4</v>
      </c>
      <c r="K75">
        <v>2.2100000000000002E-2</v>
      </c>
      <c r="L75">
        <v>2.5000000000000001E-3</v>
      </c>
      <c r="M75">
        <v>-5.0000000000000001E-4</v>
      </c>
      <c r="N75">
        <v>0</v>
      </c>
      <c r="O75">
        <v>0</v>
      </c>
      <c r="P75">
        <v>-1.5100000000000001E-2</v>
      </c>
      <c r="Q75">
        <v>0</v>
      </c>
      <c r="R75">
        <v>-2.0000000000000001E-4</v>
      </c>
      <c r="S75">
        <v>-2.0000000000000001E-4</v>
      </c>
      <c r="T75">
        <v>1E-3</v>
      </c>
      <c r="U75">
        <v>2.9399999999999999E-2</v>
      </c>
      <c r="V75">
        <v>2.0899999999999998E-2</v>
      </c>
      <c r="W75">
        <v>-2.3999999999999998E-3</v>
      </c>
      <c r="X75">
        <v>-4.5999999999999999E-3</v>
      </c>
      <c r="Y75">
        <v>2.0000000000000001E-4</v>
      </c>
      <c r="Z75">
        <v>5.3E-3</v>
      </c>
      <c r="AA75">
        <v>9.7000000000000003E-3</v>
      </c>
      <c r="AB75">
        <v>-3.3E-3</v>
      </c>
      <c r="AC75">
        <v>4.8999999999999998E-3</v>
      </c>
      <c r="AD75">
        <v>-9.1000000000000004E-3</v>
      </c>
      <c r="AE75">
        <v>7.0000000000000001E-3</v>
      </c>
      <c r="AF75">
        <v>9.2499999999999999E-2</v>
      </c>
      <c r="AG75">
        <v>2.1999999999999999E-2</v>
      </c>
      <c r="AH75">
        <v>2.6499999999999999E-2</v>
      </c>
      <c r="AI75">
        <v>-1E-3</v>
      </c>
      <c r="AJ75">
        <v>0</v>
      </c>
      <c r="AK75">
        <v>1E-4</v>
      </c>
      <c r="AL75">
        <v>-2.9999999999999997E-4</v>
      </c>
      <c r="AM75">
        <v>5.0000000000000001E-4</v>
      </c>
      <c r="AN75">
        <v>1.06</v>
      </c>
      <c r="AO75">
        <v>1</v>
      </c>
      <c r="AP75">
        <v>1.01</v>
      </c>
      <c r="AQ75">
        <v>-2.0000000000000001E-4</v>
      </c>
      <c r="AR75">
        <v>2.2100000000000002E-2</v>
      </c>
      <c r="AS75">
        <v>2.5000000000000001E-3</v>
      </c>
      <c r="AT75">
        <v>-5.0000000000000001E-4</v>
      </c>
      <c r="AU75">
        <v>0</v>
      </c>
      <c r="AV75">
        <v>0</v>
      </c>
      <c r="AW75">
        <v>-1.5100000000000001E-2</v>
      </c>
      <c r="AX75">
        <v>0</v>
      </c>
      <c r="AY75">
        <v>-2.0000000000000001E-4</v>
      </c>
      <c r="AZ75">
        <v>-2.0000000000000001E-4</v>
      </c>
      <c r="BA75">
        <v>1E-3</v>
      </c>
      <c r="BB75">
        <v>2.9399999999999999E-2</v>
      </c>
      <c r="BC75">
        <v>2.0899999999999998E-2</v>
      </c>
      <c r="BD75">
        <v>-2.3999999999999998E-3</v>
      </c>
      <c r="BE75">
        <v>-4.5999999999999999E-3</v>
      </c>
      <c r="BF75">
        <v>2.0000000000000001E-4</v>
      </c>
      <c r="BG75">
        <v>5.3E-3</v>
      </c>
      <c r="BH75">
        <v>9.7000000000000003E-3</v>
      </c>
      <c r="BI75">
        <v>-3.3E-3</v>
      </c>
      <c r="BJ75">
        <v>4.8999999999999998E-3</v>
      </c>
      <c r="BK75">
        <v>-9.1000000000000004E-3</v>
      </c>
      <c r="BL75">
        <v>7.0000000000000001E-3</v>
      </c>
      <c r="BM75">
        <v>9.2499999999999999E-2</v>
      </c>
      <c r="BN75">
        <v>2.1999999999999999E-2</v>
      </c>
      <c r="BO75">
        <v>2.6499999999999999E-2</v>
      </c>
      <c r="BP75">
        <v>0</v>
      </c>
      <c r="BQ75">
        <v>1E-4</v>
      </c>
      <c r="BR75">
        <v>-2.9999999999999997E-4</v>
      </c>
      <c r="BS75">
        <v>5.0000000000000001E-4</v>
      </c>
    </row>
    <row r="76" spans="1:71" x14ac:dyDescent="0.4">
      <c r="A76" s="1" t="s">
        <v>117</v>
      </c>
      <c r="B76" s="1" t="s">
        <v>118</v>
      </c>
      <c r="C76" s="2">
        <v>45531.72991898148</v>
      </c>
      <c r="J76">
        <v>-1E-4</v>
      </c>
      <c r="K76">
        <v>9.9000000000000008E-3</v>
      </c>
      <c r="L76">
        <v>-2.2000000000000001E-3</v>
      </c>
      <c r="M76">
        <v>-2.3999999999999998E-3</v>
      </c>
      <c r="N76">
        <v>0</v>
      </c>
      <c r="O76">
        <v>0</v>
      </c>
      <c r="P76">
        <v>-1.67E-2</v>
      </c>
      <c r="Q76">
        <v>-1E-4</v>
      </c>
      <c r="R76">
        <v>-6.9999999999999999E-4</v>
      </c>
      <c r="S76">
        <v>-2.0000000000000001E-4</v>
      </c>
      <c r="T76">
        <v>1.6000000000000001E-3</v>
      </c>
      <c r="U76">
        <v>1.5599999999999999E-2</v>
      </c>
      <c r="V76">
        <v>9.2999999999999992E-3</v>
      </c>
      <c r="W76">
        <v>-9.5999999999999992E-3</v>
      </c>
      <c r="X76">
        <v>-5.1999999999999998E-3</v>
      </c>
      <c r="Y76">
        <v>0</v>
      </c>
      <c r="Z76">
        <v>3.0000000000000001E-3</v>
      </c>
      <c r="AA76">
        <v>-6.1999999999999998E-3</v>
      </c>
      <c r="AB76">
        <v>-4.4000000000000003E-3</v>
      </c>
      <c r="AC76">
        <v>5.1000000000000004E-3</v>
      </c>
      <c r="AD76">
        <v>-6.7000000000000002E-3</v>
      </c>
      <c r="AE76">
        <v>5.8999999999999999E-3</v>
      </c>
      <c r="AF76">
        <v>8.5000000000000006E-2</v>
      </c>
      <c r="AG76">
        <v>1.6E-2</v>
      </c>
      <c r="AH76">
        <v>1.44E-2</v>
      </c>
      <c r="AI76">
        <v>-1.4E-3</v>
      </c>
      <c r="AJ76">
        <v>0</v>
      </c>
      <c r="AK76">
        <v>0</v>
      </c>
      <c r="AL76">
        <v>-5.9999999999999995E-4</v>
      </c>
      <c r="AM76">
        <v>5.9999999999999995E-4</v>
      </c>
      <c r="AN76">
        <v>1.05</v>
      </c>
      <c r="AO76">
        <v>0.99</v>
      </c>
      <c r="AP76">
        <v>1</v>
      </c>
      <c r="AQ76">
        <v>-1E-4</v>
      </c>
      <c r="AR76">
        <v>9.9000000000000008E-3</v>
      </c>
      <c r="AS76">
        <v>-2.2000000000000001E-3</v>
      </c>
      <c r="AT76">
        <v>-2.3999999999999998E-3</v>
      </c>
      <c r="AU76">
        <v>0</v>
      </c>
      <c r="AV76">
        <v>0</v>
      </c>
      <c r="AW76">
        <v>-1.67E-2</v>
      </c>
      <c r="AX76">
        <v>-1E-4</v>
      </c>
      <c r="AY76">
        <v>-6.9999999999999999E-4</v>
      </c>
      <c r="AZ76">
        <v>-2.0000000000000001E-4</v>
      </c>
      <c r="BA76">
        <v>1.6000000000000001E-3</v>
      </c>
      <c r="BB76">
        <v>1.5599999999999999E-2</v>
      </c>
      <c r="BC76">
        <v>9.2999999999999992E-3</v>
      </c>
      <c r="BD76">
        <v>-9.5999999999999992E-3</v>
      </c>
      <c r="BE76">
        <v>-5.1999999999999998E-3</v>
      </c>
      <c r="BF76">
        <v>0</v>
      </c>
      <c r="BG76">
        <v>3.0000000000000001E-3</v>
      </c>
      <c r="BH76">
        <v>-6.1999999999999998E-3</v>
      </c>
      <c r="BI76">
        <v>-4.4000000000000003E-3</v>
      </c>
      <c r="BJ76">
        <v>5.1000000000000004E-3</v>
      </c>
      <c r="BK76">
        <v>-6.7000000000000002E-3</v>
      </c>
      <c r="BL76">
        <v>5.8999999999999999E-3</v>
      </c>
      <c r="BM76">
        <v>8.5000000000000006E-2</v>
      </c>
      <c r="BN76">
        <v>1.6E-2</v>
      </c>
      <c r="BO76">
        <v>1.44E-2</v>
      </c>
      <c r="BP76">
        <v>0</v>
      </c>
      <c r="BQ76">
        <v>0</v>
      </c>
      <c r="BR76">
        <v>-5.9999999999999995E-4</v>
      </c>
      <c r="BS76">
        <v>5.9999999999999995E-4</v>
      </c>
    </row>
    <row r="77" spans="1:71" x14ac:dyDescent="0.4">
      <c r="A77" s="1" t="s">
        <v>119</v>
      </c>
      <c r="B77" s="1" t="s">
        <v>118</v>
      </c>
      <c r="C77" s="2">
        <v>45531.731666666667</v>
      </c>
      <c r="J77">
        <v>-4.0000000000000002E-4</v>
      </c>
      <c r="K77">
        <v>1.1299999999999999E-2</v>
      </c>
      <c r="L77">
        <v>1.1999999999999999E-3</v>
      </c>
      <c r="M77">
        <v>-2.3999999999999998E-3</v>
      </c>
      <c r="N77">
        <v>1E-4</v>
      </c>
      <c r="O77">
        <v>-1E-4</v>
      </c>
      <c r="P77">
        <v>-2.4899999999999999E-2</v>
      </c>
      <c r="Q77">
        <v>0</v>
      </c>
      <c r="R77">
        <v>-5.9999999999999995E-4</v>
      </c>
      <c r="S77">
        <v>-5.0000000000000001E-4</v>
      </c>
      <c r="T77">
        <v>1.4E-3</v>
      </c>
      <c r="U77">
        <v>9.2999999999999992E-3</v>
      </c>
      <c r="V77">
        <v>2.1600000000000001E-2</v>
      </c>
      <c r="W77">
        <v>-8.6999999999999994E-3</v>
      </c>
      <c r="X77">
        <v>-2.5000000000000001E-3</v>
      </c>
      <c r="Y77">
        <v>1E-4</v>
      </c>
      <c r="Z77">
        <v>1.8E-3</v>
      </c>
      <c r="AA77">
        <v>-1.44E-2</v>
      </c>
      <c r="AB77">
        <v>-4.7000000000000002E-3</v>
      </c>
      <c r="AC77">
        <v>3.8E-3</v>
      </c>
      <c r="AD77">
        <v>-8.5000000000000006E-3</v>
      </c>
      <c r="AE77">
        <v>5.1000000000000004E-3</v>
      </c>
      <c r="AF77">
        <v>9.69E-2</v>
      </c>
      <c r="AG77">
        <v>1.5900000000000001E-2</v>
      </c>
      <c r="AH77">
        <v>1.2E-2</v>
      </c>
      <c r="AI77">
        <v>-2.0999999999999999E-3</v>
      </c>
      <c r="AJ77">
        <v>0</v>
      </c>
      <c r="AK77">
        <v>0</v>
      </c>
      <c r="AL77">
        <v>-1E-4</v>
      </c>
      <c r="AM77">
        <v>2.0000000000000001E-4</v>
      </c>
      <c r="AN77">
        <v>1.06</v>
      </c>
      <c r="AO77">
        <v>0.99</v>
      </c>
      <c r="AP77">
        <v>1</v>
      </c>
      <c r="AQ77">
        <v>-4.0000000000000002E-4</v>
      </c>
      <c r="AR77">
        <v>1.1299999999999999E-2</v>
      </c>
      <c r="AS77">
        <v>1.1999999999999999E-3</v>
      </c>
      <c r="AT77">
        <v>-2.3999999999999998E-3</v>
      </c>
      <c r="AU77">
        <v>1E-4</v>
      </c>
      <c r="AV77">
        <v>-1E-4</v>
      </c>
      <c r="AW77">
        <v>-2.4899999999999999E-2</v>
      </c>
      <c r="AX77">
        <v>0</v>
      </c>
      <c r="AY77">
        <v>-5.9999999999999995E-4</v>
      </c>
      <c r="AZ77">
        <v>-5.0000000000000001E-4</v>
      </c>
      <c r="BA77">
        <v>1.4E-3</v>
      </c>
      <c r="BB77">
        <v>9.2999999999999992E-3</v>
      </c>
      <c r="BC77">
        <v>2.1600000000000001E-2</v>
      </c>
      <c r="BD77">
        <v>-8.6999999999999994E-3</v>
      </c>
      <c r="BE77">
        <v>-2.5000000000000001E-3</v>
      </c>
      <c r="BF77">
        <v>1E-4</v>
      </c>
      <c r="BG77">
        <v>1.8E-3</v>
      </c>
      <c r="BH77">
        <v>-1.44E-2</v>
      </c>
      <c r="BI77">
        <v>-4.7000000000000002E-3</v>
      </c>
      <c r="BJ77">
        <v>3.8E-3</v>
      </c>
      <c r="BK77">
        <v>-8.5000000000000006E-3</v>
      </c>
      <c r="BL77">
        <v>5.1000000000000004E-3</v>
      </c>
      <c r="BM77">
        <v>9.69E-2</v>
      </c>
      <c r="BN77">
        <v>1.5900000000000001E-2</v>
      </c>
      <c r="BO77">
        <v>1.2E-2</v>
      </c>
      <c r="BP77">
        <v>0</v>
      </c>
      <c r="BQ77">
        <v>0</v>
      </c>
      <c r="BR77">
        <v>-1E-4</v>
      </c>
      <c r="BS77">
        <v>2.0000000000000001E-4</v>
      </c>
    </row>
    <row r="78" spans="1:71" x14ac:dyDescent="0.4">
      <c r="A78" s="1" t="s">
        <v>165</v>
      </c>
      <c r="B78" s="1" t="s">
        <v>118</v>
      </c>
      <c r="C78" s="2">
        <v>45531.733402777776</v>
      </c>
      <c r="J78">
        <v>4.8535000000000004</v>
      </c>
      <c r="K78">
        <v>4.8742000000000001</v>
      </c>
      <c r="L78">
        <v>4.9503000000000004</v>
      </c>
      <c r="M78">
        <v>4.9695999999999998</v>
      </c>
      <c r="N78">
        <v>4.8533999999999997</v>
      </c>
      <c r="O78">
        <v>4.9043000000000001</v>
      </c>
      <c r="P78">
        <v>4.8632999999999997</v>
      </c>
      <c r="Q78">
        <v>4.8987999999999996</v>
      </c>
      <c r="R78">
        <v>4.9189999999999996</v>
      </c>
      <c r="S78">
        <v>4.9237000000000002</v>
      </c>
      <c r="T78">
        <v>4.7747999999999999</v>
      </c>
      <c r="U78">
        <v>4.9459</v>
      </c>
      <c r="V78">
        <v>4.8135000000000003</v>
      </c>
      <c r="W78">
        <v>4.8406000000000002</v>
      </c>
      <c r="X78">
        <v>4.9383999999999997</v>
      </c>
      <c r="Y78">
        <v>4.9710999999999999</v>
      </c>
      <c r="Z78">
        <v>5.0842000000000001</v>
      </c>
      <c r="AA78">
        <v>4.8093000000000004</v>
      </c>
      <c r="AB78">
        <v>4.9006999999999996</v>
      </c>
      <c r="AC78">
        <v>5.1844000000000001</v>
      </c>
      <c r="AD78">
        <v>5.0471000000000004</v>
      </c>
      <c r="AE78">
        <v>5.0121000000000002</v>
      </c>
      <c r="AF78">
        <v>5.0727000000000002</v>
      </c>
      <c r="AG78">
        <v>4.9767999999999999</v>
      </c>
      <c r="AH78">
        <v>4.9682000000000004</v>
      </c>
      <c r="AI78">
        <v>4.9413999999999998</v>
      </c>
      <c r="AJ78">
        <v>4.9029999999999996</v>
      </c>
      <c r="AK78">
        <v>4.8604000000000003</v>
      </c>
      <c r="AL78">
        <v>4.8933999999999997</v>
      </c>
      <c r="AM78">
        <v>4.8559999999999999</v>
      </c>
      <c r="AN78">
        <v>1.05</v>
      </c>
      <c r="AO78">
        <v>0.99</v>
      </c>
      <c r="AP78">
        <v>0.99</v>
      </c>
      <c r="AQ78">
        <v>4.8529999999999998</v>
      </c>
      <c r="AR78">
        <v>4.8742000000000001</v>
      </c>
      <c r="AS78">
        <v>4.9503000000000004</v>
      </c>
      <c r="AT78">
        <v>4.9695999999999998</v>
      </c>
      <c r="AU78">
        <v>4.8533999999999997</v>
      </c>
      <c r="AV78">
        <v>4.9043000000000001</v>
      </c>
      <c r="AW78">
        <v>4.8632999999999997</v>
      </c>
      <c r="AX78">
        <v>4.8987999999999996</v>
      </c>
      <c r="AY78">
        <v>4.9187000000000003</v>
      </c>
      <c r="AZ78">
        <v>4.9222999999999999</v>
      </c>
      <c r="BA78">
        <v>4.7748999999999997</v>
      </c>
      <c r="BB78">
        <v>4.9459</v>
      </c>
      <c r="BC78">
        <v>4.8135000000000003</v>
      </c>
      <c r="BD78">
        <v>4.8406000000000002</v>
      </c>
      <c r="BE78">
        <v>4.9375</v>
      </c>
      <c r="BF78">
        <v>4.9710999999999999</v>
      </c>
      <c r="BG78">
        <v>5.0842000000000001</v>
      </c>
      <c r="BH78">
        <v>4.8093000000000004</v>
      </c>
      <c r="BI78">
        <v>4.9006999999999996</v>
      </c>
      <c r="BJ78">
        <v>5.1843000000000004</v>
      </c>
      <c r="BK78">
        <v>5.0462999999999996</v>
      </c>
      <c r="BL78">
        <v>4.9852999999999996</v>
      </c>
      <c r="BM78">
        <v>5.0728</v>
      </c>
      <c r="BN78">
        <v>4.9739000000000004</v>
      </c>
      <c r="BO78">
        <v>4.9664000000000001</v>
      </c>
      <c r="BP78">
        <v>4.9029999999999996</v>
      </c>
      <c r="BQ78">
        <v>4.8604000000000003</v>
      </c>
      <c r="BR78">
        <v>4.8890000000000002</v>
      </c>
      <c r="BS78">
        <v>4.8559999999999999</v>
      </c>
    </row>
    <row r="79" spans="1:71" x14ac:dyDescent="0.4">
      <c r="A79" s="1" t="s">
        <v>132</v>
      </c>
      <c r="B79" s="1" t="s">
        <v>118</v>
      </c>
      <c r="C79" s="2">
        <v>45531.735138888886</v>
      </c>
      <c r="J79">
        <v>2.9999999999999997E-4</v>
      </c>
      <c r="K79">
        <v>7.0000000000000001E-3</v>
      </c>
      <c r="L79">
        <v>1.2699999999999999E-2</v>
      </c>
      <c r="M79">
        <v>-2.9999999999999997E-4</v>
      </c>
      <c r="N79">
        <v>0</v>
      </c>
      <c r="O79">
        <v>0</v>
      </c>
      <c r="P79">
        <v>-2.4E-2</v>
      </c>
      <c r="Q79">
        <v>2.0000000000000001E-4</v>
      </c>
      <c r="R79">
        <v>-2.0000000000000001E-4</v>
      </c>
      <c r="S79">
        <v>-2.0000000000000001E-4</v>
      </c>
      <c r="T79">
        <v>4.0000000000000002E-4</v>
      </c>
      <c r="U79">
        <v>4.4999999999999997E-3</v>
      </c>
      <c r="V79">
        <v>1.9800000000000002E-2</v>
      </c>
      <c r="W79">
        <v>-8.6E-3</v>
      </c>
      <c r="X79">
        <v>-3.8E-3</v>
      </c>
      <c r="Y79">
        <v>2.9999999999999997E-4</v>
      </c>
      <c r="Z79">
        <v>4.1799999999999997E-2</v>
      </c>
      <c r="AA79">
        <v>-2.1000000000000001E-2</v>
      </c>
      <c r="AB79">
        <v>-4.4000000000000003E-3</v>
      </c>
      <c r="AC79">
        <v>3.0000000000000001E-3</v>
      </c>
      <c r="AD79">
        <v>-9.4999999999999998E-3</v>
      </c>
      <c r="AE79">
        <v>2.0999999999999999E-3</v>
      </c>
      <c r="AF79">
        <v>0.1246</v>
      </c>
      <c r="AG79">
        <v>2.63E-2</v>
      </c>
      <c r="AH79">
        <v>1.21E-2</v>
      </c>
      <c r="AI79">
        <v>2.9999999999999997E-4</v>
      </c>
      <c r="AJ79">
        <v>0</v>
      </c>
      <c r="AK79">
        <v>1.1999999999999999E-3</v>
      </c>
      <c r="AL79">
        <v>1E-4</v>
      </c>
      <c r="AM79">
        <v>2.0000000000000001E-4</v>
      </c>
      <c r="AN79">
        <v>1.05</v>
      </c>
      <c r="AO79">
        <v>0.99</v>
      </c>
      <c r="AP79">
        <v>1</v>
      </c>
      <c r="AQ79">
        <v>2.9999999999999997E-4</v>
      </c>
      <c r="AR79">
        <v>7.0000000000000001E-3</v>
      </c>
      <c r="AS79">
        <v>1.2699999999999999E-2</v>
      </c>
      <c r="AT79">
        <v>-2.9999999999999997E-4</v>
      </c>
      <c r="AU79">
        <v>0</v>
      </c>
      <c r="AV79">
        <v>0</v>
      </c>
      <c r="AW79">
        <v>-2.4E-2</v>
      </c>
      <c r="AX79">
        <v>2.0000000000000001E-4</v>
      </c>
      <c r="AY79">
        <v>-2.0000000000000001E-4</v>
      </c>
      <c r="AZ79">
        <v>-2.0000000000000001E-4</v>
      </c>
      <c r="BA79">
        <v>4.0000000000000002E-4</v>
      </c>
      <c r="BB79">
        <v>4.4999999999999997E-3</v>
      </c>
      <c r="BC79">
        <v>1.9800000000000002E-2</v>
      </c>
      <c r="BD79">
        <v>-8.6E-3</v>
      </c>
      <c r="BE79">
        <v>-3.8E-3</v>
      </c>
      <c r="BF79">
        <v>2.9999999999999997E-4</v>
      </c>
      <c r="BG79">
        <v>4.1799999999999997E-2</v>
      </c>
      <c r="BH79">
        <v>-2.1000000000000001E-2</v>
      </c>
      <c r="BI79">
        <v>-4.4000000000000003E-3</v>
      </c>
      <c r="BJ79">
        <v>3.0000000000000001E-3</v>
      </c>
      <c r="BK79">
        <v>-9.4999999999999998E-3</v>
      </c>
      <c r="BL79">
        <v>2.0999999999999999E-3</v>
      </c>
      <c r="BM79">
        <v>0.1246</v>
      </c>
      <c r="BN79">
        <v>2.63E-2</v>
      </c>
      <c r="BO79">
        <v>1.21E-2</v>
      </c>
      <c r="BP79">
        <v>0</v>
      </c>
      <c r="BQ79">
        <v>1.1999999999999999E-3</v>
      </c>
      <c r="BR79">
        <v>1E-4</v>
      </c>
      <c r="BS79">
        <v>2.0000000000000001E-4</v>
      </c>
    </row>
    <row r="80" spans="1:71" x14ac:dyDescent="0.4">
      <c r="A80" s="1" t="s">
        <v>133</v>
      </c>
      <c r="B80" s="1" t="s">
        <v>118</v>
      </c>
      <c r="C80" s="2">
        <v>45531.736886574072</v>
      </c>
      <c r="J80">
        <v>0.48139999999999999</v>
      </c>
      <c r="K80">
        <v>0.48580000000000001</v>
      </c>
      <c r="L80">
        <v>0.48599999999999999</v>
      </c>
      <c r="M80">
        <v>0.48830000000000001</v>
      </c>
      <c r="N80">
        <v>0.47410000000000002</v>
      </c>
      <c r="O80">
        <v>0.48530000000000001</v>
      </c>
      <c r="P80">
        <v>0.46700000000000003</v>
      </c>
      <c r="Q80">
        <v>0.48480000000000001</v>
      </c>
      <c r="R80">
        <v>0.49280000000000002</v>
      </c>
      <c r="S80">
        <v>0.49170000000000003</v>
      </c>
      <c r="T80">
        <v>0.47199999999999998</v>
      </c>
      <c r="U80">
        <v>0.49540000000000001</v>
      </c>
      <c r="V80">
        <v>0.46200000000000002</v>
      </c>
      <c r="W80">
        <v>0.47970000000000002</v>
      </c>
      <c r="X80">
        <v>0.48220000000000002</v>
      </c>
      <c r="Y80">
        <v>0.49780000000000002</v>
      </c>
      <c r="Z80">
        <v>0.48520000000000002</v>
      </c>
      <c r="AA80">
        <v>0.46650000000000003</v>
      </c>
      <c r="AB80">
        <v>0.48549999999999999</v>
      </c>
      <c r="AC80">
        <v>0.51129999999999998</v>
      </c>
      <c r="AD80">
        <v>0.49220000000000003</v>
      </c>
      <c r="AE80">
        <v>0.49480000000000002</v>
      </c>
      <c r="AF80">
        <v>0.46500000000000002</v>
      </c>
      <c r="AG80">
        <v>0.496</v>
      </c>
      <c r="AH80">
        <v>0.47670000000000001</v>
      </c>
      <c r="AI80">
        <v>0.48530000000000001</v>
      </c>
      <c r="AJ80">
        <v>0.48870000000000002</v>
      </c>
      <c r="AK80">
        <v>0.48249999999999998</v>
      </c>
      <c r="AL80">
        <v>0.48249999999999998</v>
      </c>
      <c r="AM80">
        <v>0.48060000000000003</v>
      </c>
      <c r="AN80">
        <v>1.07</v>
      </c>
      <c r="AO80">
        <v>1</v>
      </c>
      <c r="AP80">
        <v>1.01</v>
      </c>
      <c r="AQ80">
        <v>0.48139999999999999</v>
      </c>
      <c r="AR80">
        <v>0.48580000000000001</v>
      </c>
      <c r="AS80">
        <v>0.48599999999999999</v>
      </c>
      <c r="AT80">
        <v>0.48830000000000001</v>
      </c>
      <c r="AU80">
        <v>0.47410000000000002</v>
      </c>
      <c r="AV80">
        <v>0.48530000000000001</v>
      </c>
      <c r="AW80">
        <v>0.46700000000000003</v>
      </c>
      <c r="AX80">
        <v>0.48480000000000001</v>
      </c>
      <c r="AY80">
        <v>0.49280000000000002</v>
      </c>
      <c r="AZ80">
        <v>0.49159999999999998</v>
      </c>
      <c r="BA80">
        <v>0.47210000000000002</v>
      </c>
      <c r="BB80">
        <v>0.49540000000000001</v>
      </c>
      <c r="BC80">
        <v>0.46200000000000002</v>
      </c>
      <c r="BD80">
        <v>0.47970000000000002</v>
      </c>
      <c r="BE80">
        <v>0.48220000000000002</v>
      </c>
      <c r="BF80">
        <v>0.49780000000000002</v>
      </c>
      <c r="BG80">
        <v>0.48520000000000002</v>
      </c>
      <c r="BH80">
        <v>0.46650000000000003</v>
      </c>
      <c r="BI80">
        <v>0.48549999999999999</v>
      </c>
      <c r="BJ80">
        <v>0.51129999999999998</v>
      </c>
      <c r="BK80">
        <v>0.49220000000000003</v>
      </c>
      <c r="BL80">
        <v>0.49209999999999998</v>
      </c>
      <c r="BM80">
        <v>0.46500000000000002</v>
      </c>
      <c r="BN80">
        <v>0.49569999999999997</v>
      </c>
      <c r="BO80">
        <v>0.47649999999999998</v>
      </c>
      <c r="BP80">
        <v>0.48870000000000002</v>
      </c>
      <c r="BQ80">
        <v>0.48249999999999998</v>
      </c>
      <c r="BR80">
        <v>0.48209999999999997</v>
      </c>
      <c r="BS80">
        <v>0.48060000000000003</v>
      </c>
    </row>
    <row r="81" spans="1:71" x14ac:dyDescent="0.4">
      <c r="A81" s="1" t="s">
        <v>164</v>
      </c>
      <c r="B81" s="1" t="s">
        <v>118</v>
      </c>
      <c r="C81" s="2">
        <v>45531.738634259258</v>
      </c>
      <c r="J81">
        <v>0.4834</v>
      </c>
      <c r="K81">
        <v>0.49440000000000001</v>
      </c>
      <c r="L81">
        <v>0.4879</v>
      </c>
      <c r="M81">
        <v>0.49070000000000003</v>
      </c>
      <c r="N81">
        <v>0.48209999999999997</v>
      </c>
      <c r="O81">
        <v>0.48980000000000001</v>
      </c>
      <c r="P81">
        <v>0.47299999999999998</v>
      </c>
      <c r="Q81">
        <v>0.48659999999999998</v>
      </c>
      <c r="R81">
        <v>0.49540000000000001</v>
      </c>
      <c r="S81">
        <v>0.49359999999999998</v>
      </c>
      <c r="T81">
        <v>0.47310000000000002</v>
      </c>
      <c r="U81">
        <v>0.50429999999999997</v>
      </c>
      <c r="V81" t="s">
        <v>207</v>
      </c>
      <c r="W81">
        <v>0.4844</v>
      </c>
      <c r="X81">
        <v>0.4834</v>
      </c>
      <c r="Y81">
        <v>0.50680000000000003</v>
      </c>
      <c r="Z81">
        <v>0.49070000000000003</v>
      </c>
      <c r="AA81">
        <v>0.46650000000000003</v>
      </c>
      <c r="AB81">
        <v>0.48609999999999998</v>
      </c>
      <c r="AC81">
        <v>0.51639999999999997</v>
      </c>
      <c r="AD81">
        <v>0.49509999999999998</v>
      </c>
      <c r="AE81">
        <v>0.49619999999999997</v>
      </c>
      <c r="AF81">
        <v>0.4859</v>
      </c>
      <c r="AG81">
        <v>0.49819999999999998</v>
      </c>
      <c r="AH81">
        <v>0.47710000000000002</v>
      </c>
      <c r="AI81">
        <v>0.48749999999999999</v>
      </c>
      <c r="AJ81">
        <v>0.49669999999999997</v>
      </c>
      <c r="AK81">
        <v>0.48370000000000002</v>
      </c>
      <c r="AL81">
        <v>0.48349999999999999</v>
      </c>
      <c r="AM81">
        <v>0.48099999999999998</v>
      </c>
      <c r="AN81">
        <v>1.06</v>
      </c>
      <c r="AO81">
        <v>0.98</v>
      </c>
      <c r="AP81">
        <v>1</v>
      </c>
      <c r="AQ81">
        <v>0.4834</v>
      </c>
      <c r="AR81">
        <v>0.49440000000000001</v>
      </c>
      <c r="AS81">
        <v>0.4879</v>
      </c>
      <c r="AT81">
        <v>0.49070000000000003</v>
      </c>
      <c r="AU81">
        <v>0.48209999999999997</v>
      </c>
      <c r="AV81">
        <v>0.48980000000000001</v>
      </c>
      <c r="AW81">
        <v>0.47299999999999998</v>
      </c>
      <c r="AX81">
        <v>0.48659999999999998</v>
      </c>
      <c r="AY81">
        <v>0.49540000000000001</v>
      </c>
      <c r="AZ81">
        <v>0.49349999999999999</v>
      </c>
      <c r="BA81">
        <v>0.47310000000000002</v>
      </c>
      <c r="BB81">
        <v>0.50429999999999997</v>
      </c>
      <c r="BC81">
        <v>0.44819999999999999</v>
      </c>
      <c r="BD81">
        <v>0.4844</v>
      </c>
      <c r="BE81">
        <v>0.48330000000000001</v>
      </c>
      <c r="BF81">
        <v>0.50680000000000003</v>
      </c>
      <c r="BG81">
        <v>0.49070000000000003</v>
      </c>
      <c r="BH81">
        <v>0.46650000000000003</v>
      </c>
      <c r="BI81">
        <v>0.48609999999999998</v>
      </c>
      <c r="BJ81">
        <v>0.51639999999999997</v>
      </c>
      <c r="BK81">
        <v>0.49509999999999998</v>
      </c>
      <c r="BL81">
        <v>0.49349999999999999</v>
      </c>
      <c r="BM81">
        <v>0.4859</v>
      </c>
      <c r="BN81">
        <v>0.49790000000000001</v>
      </c>
      <c r="BO81">
        <v>0.47689999999999999</v>
      </c>
      <c r="BP81">
        <v>0.49669999999999997</v>
      </c>
      <c r="BQ81">
        <v>0.48370000000000002</v>
      </c>
      <c r="BR81">
        <v>0.48309999999999997</v>
      </c>
      <c r="BS81">
        <v>0.48099999999999998</v>
      </c>
    </row>
    <row r="82" spans="1:71" x14ac:dyDescent="0.4">
      <c r="A82" s="1" t="s">
        <v>167</v>
      </c>
      <c r="B82" s="1" t="s">
        <v>118</v>
      </c>
      <c r="C82" s="2">
        <v>45531.740381944444</v>
      </c>
      <c r="J82">
        <v>5.0399000000000003</v>
      </c>
      <c r="K82">
        <v>5.0289000000000001</v>
      </c>
      <c r="L82">
        <v>5.1475</v>
      </c>
      <c r="M82">
        <v>5.0975000000000001</v>
      </c>
      <c r="N82">
        <v>4.9950999999999999</v>
      </c>
      <c r="O82">
        <v>5.0039999999999996</v>
      </c>
      <c r="P82">
        <v>4.9911000000000003</v>
      </c>
      <c r="Q82">
        <v>5.0031999999999996</v>
      </c>
      <c r="R82">
        <v>5.0526999999999997</v>
      </c>
      <c r="S82">
        <v>5.0180999999999996</v>
      </c>
      <c r="T82">
        <v>4.8699000000000003</v>
      </c>
      <c r="U82">
        <v>5.0576999999999996</v>
      </c>
      <c r="V82">
        <v>4.9250999999999996</v>
      </c>
      <c r="W82">
        <v>4.8964999999999996</v>
      </c>
      <c r="X82">
        <v>5.1131000000000002</v>
      </c>
      <c r="Y82">
        <v>5.0974000000000004</v>
      </c>
      <c r="Z82">
        <v>5.3163</v>
      </c>
      <c r="AA82">
        <v>4.9615</v>
      </c>
      <c r="AB82">
        <v>4.9917999999999996</v>
      </c>
      <c r="AC82">
        <v>5.3323999999999998</v>
      </c>
      <c r="AD82">
        <v>5.1725000000000003</v>
      </c>
      <c r="AE82">
        <v>5.1094999999999997</v>
      </c>
      <c r="AF82">
        <v>5.2161999999999997</v>
      </c>
      <c r="AG82">
        <v>5.0933000000000002</v>
      </c>
      <c r="AH82">
        <v>4.8368000000000002</v>
      </c>
      <c r="AI82">
        <v>5.1208</v>
      </c>
      <c r="AJ82">
        <v>5.0734000000000004</v>
      </c>
      <c r="AK82">
        <v>5.0362</v>
      </c>
      <c r="AL82">
        <v>5.0408999999999997</v>
      </c>
      <c r="AM82">
        <v>4.9611999999999998</v>
      </c>
      <c r="AN82">
        <v>1.05</v>
      </c>
      <c r="AO82">
        <v>0.99</v>
      </c>
      <c r="AP82">
        <v>0.99</v>
      </c>
      <c r="AQ82">
        <v>5.0393999999999997</v>
      </c>
      <c r="AR82">
        <v>5.0289000000000001</v>
      </c>
      <c r="AS82">
        <v>5.1475</v>
      </c>
      <c r="AT82">
        <v>5.0975000000000001</v>
      </c>
      <c r="AU82">
        <v>4.9950999999999999</v>
      </c>
      <c r="AV82">
        <v>5.0039999999999996</v>
      </c>
      <c r="AW82">
        <v>4.9911000000000003</v>
      </c>
      <c r="AX82">
        <v>5.0030999999999999</v>
      </c>
      <c r="AY82">
        <v>5.0523999999999996</v>
      </c>
      <c r="AZ82">
        <v>5.0166000000000004</v>
      </c>
      <c r="BA82">
        <v>4.87</v>
      </c>
      <c r="BB82">
        <v>5.0576999999999996</v>
      </c>
      <c r="BC82">
        <v>4.9250999999999996</v>
      </c>
      <c r="BD82">
        <v>4.8964999999999996</v>
      </c>
      <c r="BE82">
        <v>5.1123000000000003</v>
      </c>
      <c r="BF82">
        <v>5.0974000000000004</v>
      </c>
      <c r="BG82">
        <v>5.3163</v>
      </c>
      <c r="BH82">
        <v>4.9615</v>
      </c>
      <c r="BI82">
        <v>4.9917999999999996</v>
      </c>
      <c r="BJ82">
        <v>5.3323</v>
      </c>
      <c r="BK82">
        <v>5.1717000000000004</v>
      </c>
      <c r="BL82">
        <v>5.0819999999999999</v>
      </c>
      <c r="BM82">
        <v>5.2163000000000004</v>
      </c>
      <c r="BN82">
        <v>5.0902000000000003</v>
      </c>
      <c r="BO82">
        <v>4.8349000000000002</v>
      </c>
      <c r="BP82">
        <v>5.0734000000000004</v>
      </c>
      <c r="BQ82">
        <v>5.0362</v>
      </c>
      <c r="BR82">
        <v>5.0362999999999998</v>
      </c>
      <c r="BS82">
        <v>4.9611999999999998</v>
      </c>
    </row>
    <row r="83" spans="1:71" x14ac:dyDescent="0.4">
      <c r="A83" s="1" t="s">
        <v>132</v>
      </c>
      <c r="B83" s="1" t="s">
        <v>118</v>
      </c>
      <c r="C83" s="2">
        <v>45531.742118055554</v>
      </c>
      <c r="J83">
        <v>2.9999999999999997E-4</v>
      </c>
      <c r="K83">
        <v>-5.0000000000000001E-4</v>
      </c>
      <c r="L83">
        <v>1.1900000000000001E-2</v>
      </c>
      <c r="M83">
        <v>2.9999999999999997E-4</v>
      </c>
      <c r="N83">
        <v>2.0000000000000001E-4</v>
      </c>
      <c r="O83">
        <v>1E-4</v>
      </c>
      <c r="P83">
        <v>-2.2700000000000001E-2</v>
      </c>
      <c r="Q83">
        <v>2.0000000000000001E-4</v>
      </c>
      <c r="R83">
        <v>-1E-4</v>
      </c>
      <c r="S83">
        <v>-2.0000000000000001E-4</v>
      </c>
      <c r="T83">
        <v>8.0000000000000004E-4</v>
      </c>
      <c r="U83">
        <v>1.5E-3</v>
      </c>
      <c r="V83">
        <v>2.3199999999999998E-2</v>
      </c>
      <c r="W83">
        <v>-9.1000000000000004E-3</v>
      </c>
      <c r="X83">
        <v>-3.5999999999999999E-3</v>
      </c>
      <c r="Y83">
        <v>-1E-4</v>
      </c>
      <c r="Z83">
        <v>3.8600000000000002E-2</v>
      </c>
      <c r="AA83">
        <v>-2.9600000000000001E-2</v>
      </c>
      <c r="AB83">
        <v>-4.4000000000000003E-3</v>
      </c>
      <c r="AC83">
        <v>5.0000000000000001E-4</v>
      </c>
      <c r="AD83">
        <v>-1.0699999999999999E-2</v>
      </c>
      <c r="AE83">
        <v>5.1999999999999998E-3</v>
      </c>
      <c r="AF83">
        <v>0.1042</v>
      </c>
      <c r="AG83">
        <v>2.93E-2</v>
      </c>
      <c r="AH83">
        <v>5.1999999999999998E-3</v>
      </c>
      <c r="AI83">
        <v>2.8E-3</v>
      </c>
      <c r="AJ83">
        <v>1E-4</v>
      </c>
      <c r="AK83">
        <v>1.1000000000000001E-3</v>
      </c>
      <c r="AL83">
        <v>-5.9999999999999995E-4</v>
      </c>
      <c r="AM83">
        <v>0</v>
      </c>
      <c r="AN83">
        <v>1.06</v>
      </c>
      <c r="AO83">
        <v>0.98</v>
      </c>
      <c r="AP83">
        <v>1</v>
      </c>
      <c r="AQ83">
        <v>2.9999999999999997E-4</v>
      </c>
      <c r="AR83">
        <v>-5.0000000000000001E-4</v>
      </c>
      <c r="AS83">
        <v>1.1900000000000001E-2</v>
      </c>
      <c r="AT83">
        <v>2.9999999999999997E-4</v>
      </c>
      <c r="AU83">
        <v>2.0000000000000001E-4</v>
      </c>
      <c r="AV83">
        <v>1E-4</v>
      </c>
      <c r="AW83">
        <v>-2.2700000000000001E-2</v>
      </c>
      <c r="AX83">
        <v>2.0000000000000001E-4</v>
      </c>
      <c r="AY83">
        <v>-1E-4</v>
      </c>
      <c r="AZ83">
        <v>-2.0000000000000001E-4</v>
      </c>
      <c r="BA83">
        <v>8.0000000000000004E-4</v>
      </c>
      <c r="BB83">
        <v>1.5E-3</v>
      </c>
      <c r="BC83">
        <v>2.3199999999999998E-2</v>
      </c>
      <c r="BD83">
        <v>-9.1000000000000004E-3</v>
      </c>
      <c r="BE83">
        <v>-3.5999999999999999E-3</v>
      </c>
      <c r="BF83">
        <v>-1E-4</v>
      </c>
      <c r="BG83">
        <v>3.8600000000000002E-2</v>
      </c>
      <c r="BH83">
        <v>-2.9600000000000001E-2</v>
      </c>
      <c r="BI83">
        <v>-4.4000000000000003E-3</v>
      </c>
      <c r="BJ83">
        <v>5.0000000000000001E-4</v>
      </c>
      <c r="BK83">
        <v>-1.0699999999999999E-2</v>
      </c>
      <c r="BL83">
        <v>5.1999999999999998E-3</v>
      </c>
      <c r="BM83">
        <v>0.1042</v>
      </c>
      <c r="BN83">
        <v>2.93E-2</v>
      </c>
      <c r="BO83">
        <v>5.1999999999999998E-3</v>
      </c>
      <c r="BP83">
        <v>1E-4</v>
      </c>
      <c r="BQ83">
        <v>1.1000000000000001E-3</v>
      </c>
      <c r="BR83">
        <v>-5.9999999999999995E-4</v>
      </c>
      <c r="BS83">
        <v>0</v>
      </c>
    </row>
    <row r="84" spans="1:71" x14ac:dyDescent="0.4">
      <c r="A84" s="1" t="s">
        <v>208</v>
      </c>
      <c r="B84" s="1" t="s">
        <v>166</v>
      </c>
      <c r="C84" s="2">
        <v>45531.74386574074</v>
      </c>
      <c r="J84">
        <v>2.0000000000000001E-4</v>
      </c>
      <c r="K84">
        <v>1E-3</v>
      </c>
      <c r="L84">
        <v>5.0000000000000001E-4</v>
      </c>
      <c r="M84">
        <v>-2.2000000000000001E-3</v>
      </c>
      <c r="N84">
        <v>1E-4</v>
      </c>
      <c r="O84">
        <v>2.9999999999999997E-4</v>
      </c>
      <c r="P84">
        <v>-1.7500000000000002E-2</v>
      </c>
      <c r="Q84">
        <v>1E-4</v>
      </c>
      <c r="R84">
        <v>-2.0000000000000001E-4</v>
      </c>
      <c r="S84">
        <v>-4.0000000000000002E-4</v>
      </c>
      <c r="T84">
        <v>1E-3</v>
      </c>
      <c r="U84">
        <v>-1.4E-3</v>
      </c>
      <c r="V84">
        <v>2.5600000000000001E-2</v>
      </c>
      <c r="W84">
        <v>-6.7000000000000002E-3</v>
      </c>
      <c r="X84">
        <v>-6.7999999999999996E-3</v>
      </c>
      <c r="Y84">
        <v>2.9999999999999997E-4</v>
      </c>
      <c r="Z84">
        <v>5.1999999999999998E-3</v>
      </c>
      <c r="AA84">
        <v>-2.93E-2</v>
      </c>
      <c r="AB84">
        <v>-3.2000000000000002E-3</v>
      </c>
      <c r="AC84">
        <v>3.5000000000000001E-3</v>
      </c>
      <c r="AD84">
        <v>-9.2999999999999992E-3</v>
      </c>
      <c r="AE84">
        <v>2.3999999999999998E-3</v>
      </c>
      <c r="AF84">
        <v>9.4100000000000003E-2</v>
      </c>
      <c r="AG84">
        <v>1.3599999999999999E-2</v>
      </c>
      <c r="AH84">
        <v>1.54E-2</v>
      </c>
      <c r="AI84">
        <v>-2.7000000000000001E-3</v>
      </c>
      <c r="AJ84">
        <v>2.0000000000000001E-4</v>
      </c>
      <c r="AK84">
        <v>0</v>
      </c>
      <c r="AL84">
        <v>-2.0000000000000001E-4</v>
      </c>
      <c r="AM84">
        <v>8.9999999999999998E-4</v>
      </c>
      <c r="AN84">
        <v>1.1000000000000001</v>
      </c>
      <c r="AO84">
        <v>1</v>
      </c>
      <c r="AP84">
        <v>1.01</v>
      </c>
      <c r="AQ84">
        <v>2.0000000000000001E-4</v>
      </c>
      <c r="AR84">
        <v>1E-3</v>
      </c>
      <c r="AS84">
        <v>5.0000000000000001E-4</v>
      </c>
      <c r="AT84">
        <v>-2.2000000000000001E-3</v>
      </c>
      <c r="AU84">
        <v>1E-4</v>
      </c>
      <c r="AV84">
        <v>2.9999999999999997E-4</v>
      </c>
      <c r="AW84">
        <v>-1.7500000000000002E-2</v>
      </c>
      <c r="AX84">
        <v>1E-4</v>
      </c>
      <c r="AY84">
        <v>-2.0000000000000001E-4</v>
      </c>
      <c r="AZ84">
        <v>-4.0000000000000002E-4</v>
      </c>
      <c r="BA84">
        <v>1E-3</v>
      </c>
      <c r="BB84">
        <v>-1.4E-3</v>
      </c>
      <c r="BC84">
        <v>2.5600000000000001E-2</v>
      </c>
      <c r="BD84">
        <v>-6.7000000000000002E-3</v>
      </c>
      <c r="BE84">
        <v>-6.7999999999999996E-3</v>
      </c>
      <c r="BF84">
        <v>2.9999999999999997E-4</v>
      </c>
      <c r="BG84">
        <v>5.1999999999999998E-3</v>
      </c>
      <c r="BH84">
        <v>-2.93E-2</v>
      </c>
      <c r="BI84">
        <v>-3.2000000000000002E-3</v>
      </c>
      <c r="BJ84">
        <v>3.5000000000000001E-3</v>
      </c>
      <c r="BK84">
        <v>-9.2999999999999992E-3</v>
      </c>
      <c r="BL84">
        <v>2.3999999999999998E-3</v>
      </c>
      <c r="BM84">
        <v>9.4100000000000003E-2</v>
      </c>
      <c r="BN84">
        <v>1.3599999999999999E-2</v>
      </c>
      <c r="BO84">
        <v>1.54E-2</v>
      </c>
      <c r="BP84">
        <v>2.0000000000000001E-4</v>
      </c>
      <c r="BQ84">
        <v>0</v>
      </c>
      <c r="BR84">
        <v>-2.0000000000000001E-4</v>
      </c>
      <c r="BS84">
        <v>8.9999999999999998E-4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082724ICP_TO 178-459SampleData</vt:lpstr>
      <vt:lpstr>08272024ICP-OES_TO 178-459 Data</vt:lpstr>
      <vt:lpstr>08272024ICP-OES_TO 178-459RD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Arambewela, Mahendranath (he/him/his)</cp:lastModifiedBy>
  <dcterms:created xsi:type="dcterms:W3CDTF">2024-09-07T14:36:17Z</dcterms:created>
  <dcterms:modified xsi:type="dcterms:W3CDTF">2024-09-07T14:53:49Z</dcterms:modified>
</cp:coreProperties>
</file>